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drawings/drawing4.xml" ContentType="application/vnd.openxmlformats-officedocument.drawingml.chartshapes+xml"/>
  <Override PartName="/xl/charts/chart14.xml" ContentType="application/vnd.openxmlformats-officedocument.drawingml.chart+xml"/>
  <Override PartName="/xl/drawings/drawing5.xml" ContentType="application/vnd.openxmlformats-officedocument.drawingml.chartshapes+xml"/>
  <Override PartName="/xl/charts/chart1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bookViews>
    <workbookView xWindow="660" yWindow="960" windowWidth="22380" windowHeight="8724"/>
  </bookViews>
  <sheets>
    <sheet name="1st Assessment" sheetId="1" r:id="rId1"/>
    <sheet name="2nd Assessment" sheetId="10" r:id="rId2"/>
    <sheet name="Global Behavior" sheetId="9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3" i="1" l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0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17" i="10"/>
  <c r="S16" i="10"/>
  <c r="S17" i="1"/>
  <c r="S16" i="1"/>
  <c r="P60" i="10" l="1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P57" i="10"/>
  <c r="P62" i="10" s="1"/>
  <c r="O57" i="10"/>
  <c r="O62" i="10" s="1"/>
  <c r="N57" i="10"/>
  <c r="M57" i="10"/>
  <c r="M62" i="10" s="1"/>
  <c r="L57" i="10"/>
  <c r="L62" i="10" s="1"/>
  <c r="K57" i="10"/>
  <c r="K62" i="10" s="1"/>
  <c r="J57" i="10"/>
  <c r="I57" i="10"/>
  <c r="H57" i="10"/>
  <c r="H62" i="10" s="1"/>
  <c r="G57" i="10"/>
  <c r="F57" i="10"/>
  <c r="E57" i="10"/>
  <c r="E62" i="10" s="1"/>
  <c r="D57" i="10"/>
  <c r="D62" i="10" s="1"/>
  <c r="C57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P54" i="10"/>
  <c r="O54" i="10"/>
  <c r="O63" i="10" s="1"/>
  <c r="N54" i="10"/>
  <c r="N63" i="10" s="1"/>
  <c r="M54" i="10"/>
  <c r="M63" i="10" s="1"/>
  <c r="L54" i="10"/>
  <c r="K54" i="10"/>
  <c r="K63" i="10" s="1"/>
  <c r="J54" i="10"/>
  <c r="J63" i="10" s="1"/>
  <c r="I54" i="10"/>
  <c r="H54" i="10"/>
  <c r="G54" i="10"/>
  <c r="G63" i="10" s="1"/>
  <c r="F54" i="10"/>
  <c r="E54" i="10"/>
  <c r="D54" i="10"/>
  <c r="C54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R50" i="10"/>
  <c r="Q50" i="10"/>
  <c r="R49" i="10"/>
  <c r="Q49" i="10"/>
  <c r="R48" i="10"/>
  <c r="Q48" i="10"/>
  <c r="R47" i="10"/>
  <c r="Q47" i="10"/>
  <c r="R46" i="10"/>
  <c r="Q46" i="10"/>
  <c r="R45" i="10"/>
  <c r="Q45" i="10"/>
  <c r="R44" i="10"/>
  <c r="Q44" i="10"/>
  <c r="R43" i="10"/>
  <c r="Q43" i="10"/>
  <c r="R42" i="10"/>
  <c r="Q42" i="10"/>
  <c r="R41" i="10"/>
  <c r="Q41" i="10"/>
  <c r="R40" i="10"/>
  <c r="Q40" i="10"/>
  <c r="R39" i="10"/>
  <c r="Q39" i="10"/>
  <c r="R38" i="10"/>
  <c r="Q38" i="10"/>
  <c r="R37" i="10"/>
  <c r="Q37" i="10"/>
  <c r="R36" i="10"/>
  <c r="Q36" i="10"/>
  <c r="R35" i="10"/>
  <c r="Q35" i="10"/>
  <c r="R34" i="10"/>
  <c r="Q34" i="10"/>
  <c r="R33" i="10"/>
  <c r="Q33" i="10"/>
  <c r="R32" i="10"/>
  <c r="Q32" i="10"/>
  <c r="R31" i="10"/>
  <c r="Q31" i="10"/>
  <c r="R30" i="10"/>
  <c r="Q30" i="10"/>
  <c r="R29" i="10"/>
  <c r="Q29" i="10"/>
  <c r="R28" i="10"/>
  <c r="Q28" i="10"/>
  <c r="R27" i="10"/>
  <c r="Q27" i="10"/>
  <c r="R26" i="10"/>
  <c r="Q26" i="10"/>
  <c r="R25" i="10"/>
  <c r="Q25" i="10"/>
  <c r="R24" i="10"/>
  <c r="Q24" i="10"/>
  <c r="R23" i="10"/>
  <c r="Q23" i="10"/>
  <c r="R22" i="10"/>
  <c r="Q22" i="10"/>
  <c r="R21" i="10"/>
  <c r="Q21" i="10"/>
  <c r="R20" i="10"/>
  <c r="Q20" i="10"/>
  <c r="R19" i="10"/>
  <c r="Q19" i="10"/>
  <c r="R18" i="10"/>
  <c r="Q18" i="10"/>
  <c r="R17" i="10"/>
  <c r="Q17" i="10"/>
  <c r="R16" i="10"/>
  <c r="Q16" i="10"/>
  <c r="C54" i="1"/>
  <c r="G54" i="1"/>
  <c r="H54" i="1"/>
  <c r="I54" i="1"/>
  <c r="J54" i="1"/>
  <c r="K54" i="1"/>
  <c r="L54" i="1"/>
  <c r="M54" i="1"/>
  <c r="N54" i="1"/>
  <c r="O54" i="1"/>
  <c r="P54" i="1"/>
  <c r="G55" i="1"/>
  <c r="H55" i="1"/>
  <c r="I55" i="1"/>
  <c r="J55" i="1"/>
  <c r="K55" i="1"/>
  <c r="L55" i="1"/>
  <c r="M55" i="1"/>
  <c r="N55" i="1"/>
  <c r="O55" i="1"/>
  <c r="P55" i="1"/>
  <c r="G56" i="1"/>
  <c r="H56" i="1"/>
  <c r="I56" i="1"/>
  <c r="J56" i="1"/>
  <c r="K56" i="1"/>
  <c r="L56" i="1"/>
  <c r="M56" i="1"/>
  <c r="N56" i="1"/>
  <c r="O56" i="1"/>
  <c r="P56" i="1"/>
  <c r="G57" i="1"/>
  <c r="H57" i="1"/>
  <c r="I57" i="1"/>
  <c r="J57" i="1"/>
  <c r="K57" i="1"/>
  <c r="L57" i="1"/>
  <c r="M57" i="1"/>
  <c r="N57" i="1"/>
  <c r="O57" i="1"/>
  <c r="P57" i="1"/>
  <c r="G58" i="1"/>
  <c r="H58" i="1"/>
  <c r="I58" i="1"/>
  <c r="J58" i="1"/>
  <c r="K58" i="1"/>
  <c r="L58" i="1"/>
  <c r="M58" i="1"/>
  <c r="N58" i="1"/>
  <c r="O58" i="1"/>
  <c r="P58" i="1"/>
  <c r="G59" i="1"/>
  <c r="H59" i="1"/>
  <c r="I59" i="1"/>
  <c r="J59" i="1"/>
  <c r="K59" i="1"/>
  <c r="L59" i="1"/>
  <c r="M59" i="1"/>
  <c r="N59" i="1"/>
  <c r="O59" i="1"/>
  <c r="P59" i="1"/>
  <c r="G60" i="1"/>
  <c r="H60" i="1"/>
  <c r="I60" i="1"/>
  <c r="J60" i="1"/>
  <c r="K60" i="1"/>
  <c r="L60" i="1"/>
  <c r="M60" i="1"/>
  <c r="N60" i="1"/>
  <c r="O60" i="1"/>
  <c r="P60" i="1"/>
  <c r="G53" i="1"/>
  <c r="H53" i="1"/>
  <c r="I53" i="1"/>
  <c r="J53" i="1"/>
  <c r="K53" i="1"/>
  <c r="L53" i="1"/>
  <c r="M53" i="1"/>
  <c r="N53" i="1"/>
  <c r="O53" i="1"/>
  <c r="P53" i="1"/>
  <c r="I62" i="10" l="1"/>
  <c r="I63" i="10"/>
  <c r="P63" i="10"/>
  <c r="O62" i="1"/>
  <c r="I61" i="1"/>
  <c r="I64" i="1" s="1"/>
  <c r="J62" i="1"/>
  <c r="L61" i="1"/>
  <c r="L64" i="1" s="1"/>
  <c r="H61" i="1"/>
  <c r="H64" i="1" s="1"/>
  <c r="P62" i="1"/>
  <c r="H63" i="10"/>
  <c r="L63" i="10"/>
  <c r="J62" i="10"/>
  <c r="N62" i="10"/>
  <c r="G61" i="1"/>
  <c r="G64" i="1" s="1"/>
  <c r="G62" i="10"/>
  <c r="F63" i="10"/>
  <c r="F62" i="10"/>
  <c r="E63" i="10"/>
  <c r="D63" i="10"/>
  <c r="C63" i="10"/>
  <c r="C62" i="10"/>
  <c r="G62" i="1"/>
  <c r="C61" i="10"/>
  <c r="C64" i="10" s="1"/>
  <c r="G61" i="10"/>
  <c r="G64" i="10" s="1"/>
  <c r="K61" i="10"/>
  <c r="K64" i="10" s="1"/>
  <c r="O61" i="10"/>
  <c r="O64" i="10" s="1"/>
  <c r="D61" i="10"/>
  <c r="D64" i="10" s="1"/>
  <c r="H61" i="10"/>
  <c r="H64" i="10" s="1"/>
  <c r="L61" i="10"/>
  <c r="L64" i="10" s="1"/>
  <c r="P61" i="10"/>
  <c r="P64" i="10" s="1"/>
  <c r="E61" i="10"/>
  <c r="E64" i="10" s="1"/>
  <c r="I61" i="10"/>
  <c r="I64" i="10" s="1"/>
  <c r="M61" i="10"/>
  <c r="M64" i="10" s="1"/>
  <c r="F61" i="10"/>
  <c r="F64" i="10" s="1"/>
  <c r="J61" i="10"/>
  <c r="J64" i="10" s="1"/>
  <c r="N61" i="10"/>
  <c r="N64" i="10" s="1"/>
  <c r="P61" i="1"/>
  <c r="P64" i="1" s="1"/>
  <c r="H63" i="1"/>
  <c r="H62" i="1"/>
  <c r="G63" i="1"/>
  <c r="I62" i="1"/>
  <c r="I63" i="1"/>
  <c r="J63" i="1"/>
  <c r="J61" i="1"/>
  <c r="J64" i="1" s="1"/>
  <c r="K63" i="1"/>
  <c r="K61" i="1"/>
  <c r="K64" i="1" s="1"/>
  <c r="K62" i="1"/>
  <c r="O61" i="1"/>
  <c r="O64" i="1" s="1"/>
  <c r="N62" i="1"/>
  <c r="N61" i="1"/>
  <c r="N64" i="1" s="1"/>
  <c r="M61" i="1"/>
  <c r="M64" i="1" s="1"/>
  <c r="M63" i="1"/>
  <c r="M62" i="1"/>
  <c r="L63" i="1"/>
  <c r="L62" i="1"/>
  <c r="N63" i="1"/>
  <c r="O63" i="1"/>
  <c r="Q17" i="1" l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16" i="1"/>
  <c r="D60" i="1"/>
  <c r="E60" i="1"/>
  <c r="F60" i="1"/>
  <c r="D59" i="1"/>
  <c r="E59" i="1"/>
  <c r="F59" i="1"/>
  <c r="D58" i="1"/>
  <c r="E58" i="1"/>
  <c r="F58" i="1"/>
  <c r="D57" i="1"/>
  <c r="E57" i="1"/>
  <c r="F57" i="1"/>
  <c r="D56" i="1"/>
  <c r="E56" i="1"/>
  <c r="F56" i="1"/>
  <c r="D55" i="1"/>
  <c r="E55" i="1"/>
  <c r="F55" i="1"/>
  <c r="D54" i="1"/>
  <c r="E54" i="1"/>
  <c r="F54" i="1"/>
  <c r="C55" i="1"/>
  <c r="C56" i="1"/>
  <c r="C57" i="1"/>
  <c r="C58" i="1"/>
  <c r="C59" i="1"/>
  <c r="C60" i="1"/>
  <c r="C62" i="1" l="1"/>
  <c r="C61" i="1"/>
  <c r="D61" i="1"/>
  <c r="D64" i="1" s="1"/>
  <c r="E61" i="1"/>
  <c r="E64" i="1" s="1"/>
  <c r="E62" i="1"/>
  <c r="C64" i="1"/>
  <c r="C63" i="1"/>
  <c r="D62" i="1"/>
  <c r="F61" i="1"/>
  <c r="F64" i="1" s="1"/>
  <c r="F62" i="1"/>
  <c r="E63" i="1"/>
  <c r="F53" i="1"/>
  <c r="E53" i="1"/>
  <c r="D53" i="1"/>
  <c r="C53" i="1"/>
  <c r="F63" i="1" l="1"/>
  <c r="D63" i="1"/>
</calcChain>
</file>

<file path=xl/sharedStrings.xml><?xml version="1.0" encoding="utf-8"?>
<sst xmlns="http://schemas.openxmlformats.org/spreadsheetml/2006/main" count="119" uniqueCount="61">
  <si>
    <t>Estudiante</t>
  </si>
  <si>
    <t xml:space="preserve">Curso: </t>
  </si>
  <si>
    <t xml:space="preserve">Trabajo: </t>
  </si>
  <si>
    <t xml:space="preserve">Profesor: </t>
  </si>
  <si>
    <t xml:space="preserve">Sección: </t>
  </si>
  <si>
    <t>Criterio 1</t>
  </si>
  <si>
    <t>Criterio 2</t>
  </si>
  <si>
    <t>Criterio 3</t>
  </si>
  <si>
    <t>Criterio 4</t>
  </si>
  <si>
    <t>Criterio 5</t>
  </si>
  <si>
    <t>Resultados de los criterios a evaluados con sus correspondientes porcentajes</t>
  </si>
  <si>
    <t>Valor</t>
  </si>
  <si>
    <t>Total</t>
  </si>
  <si>
    <t>Suma</t>
  </si>
  <si>
    <t>Promedio</t>
  </si>
  <si>
    <t>Porcentaje</t>
  </si>
  <si>
    <t>5 pts</t>
  </si>
  <si>
    <t>6 pts</t>
  </si>
  <si>
    <t>4 pts.</t>
  </si>
  <si>
    <t>3 pts.</t>
  </si>
  <si>
    <t>2 pts.</t>
  </si>
  <si>
    <t>1 pt.</t>
  </si>
  <si>
    <t>0 pts.</t>
  </si>
  <si>
    <r>
      <rPr>
        <b/>
        <sz val="11"/>
        <color theme="1"/>
        <rFont val="Calibri"/>
        <family val="2"/>
        <scheme val="minor"/>
      </rPr>
      <t>Instrucciones:</t>
    </r>
    <r>
      <rPr>
        <sz val="11"/>
        <color theme="1"/>
        <rFont val="Calibri"/>
        <family val="2"/>
        <scheme val="minor"/>
      </rPr>
      <t xml:space="preserve"> Coloque los resultados de la evaluación de los trabajos de los estudiantes en las celdas correspondiente.</t>
    </r>
  </si>
  <si>
    <t xml:space="preserve">Criterio 1: </t>
  </si>
  <si>
    <t xml:space="preserve">Criterio 2: </t>
  </si>
  <si>
    <t xml:space="preserve">Criterio 3: </t>
  </si>
  <si>
    <t xml:space="preserve">Criterio 4: </t>
  </si>
  <si>
    <t>Favor ingresar nombres de cada criterio</t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</si>
  <si>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Colocar 0 si el estudiante no brindó suficiente información para evaluar el criterio en el trabajo.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</si>
  <si>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Dejar el criterio en blanco si no se evaluó.</t>
    </r>
  </si>
  <si>
    <t>Fecha:</t>
  </si>
  <si>
    <r>
      <rPr>
        <b/>
        <sz val="12"/>
        <color theme="1"/>
        <rFont val="Times New Roman"/>
        <family val="1"/>
      </rPr>
      <t>Nota</t>
    </r>
    <r>
      <rPr>
        <sz val="12"/>
        <color theme="1"/>
        <rFont val="Times New Roman"/>
        <family val="1"/>
      </rPr>
      <t>: Si usted no puede ver los nombres en la leyenda se debe a que debe introducir las correspondiente fechas en los taps 1st Assessments y 2nd Assessments</t>
    </r>
  </si>
  <si>
    <t>Alcanzados</t>
  </si>
  <si>
    <t>Fecha 1</t>
  </si>
  <si>
    <t>Fecha 2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</si>
  <si>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Escala: 1 al 6, tres niveles</t>
    </r>
  </si>
  <si>
    <r>
      <rPr>
        <b/>
        <sz val="11"/>
        <color theme="1"/>
        <rFont val="Calibri"/>
        <family val="2"/>
        <scheme val="minor"/>
      </rPr>
      <t xml:space="preserve">Logro esperado: </t>
    </r>
    <r>
      <rPr>
        <sz val="11"/>
        <color theme="1"/>
        <rFont val="Calibri"/>
        <family val="2"/>
        <scheme val="minor"/>
      </rPr>
      <t xml:space="preserve">Que el </t>
    </r>
    <r>
      <rPr>
        <b/>
        <sz val="11"/>
        <color theme="1"/>
        <rFont val="Calibri"/>
        <family val="2"/>
        <scheme val="minor"/>
      </rPr>
      <t xml:space="preserve">70% </t>
    </r>
    <r>
      <rPr>
        <sz val="11"/>
        <color theme="1"/>
        <rFont val="Calibri"/>
        <family val="2"/>
        <scheme val="minor"/>
      </rPr>
      <t>o más de los estudiantes obtengan</t>
    </r>
    <r>
      <rPr>
        <b/>
        <sz val="11"/>
        <color theme="1"/>
        <rFont val="Calibri"/>
        <family val="2"/>
        <scheme val="minor"/>
      </rPr>
      <t xml:space="preserve"> 4</t>
    </r>
    <r>
      <rPr>
        <sz val="11"/>
        <color theme="1"/>
        <rFont val="Calibri"/>
        <family val="2"/>
        <scheme val="minor"/>
      </rPr>
      <t xml:space="preserve"> puntos o más en cada criterio</t>
    </r>
  </si>
  <si>
    <t>Plantilla para analizar datos de avalúo - Instrumento con 14 Criterios</t>
  </si>
  <si>
    <t>Criterio 6</t>
  </si>
  <si>
    <t>Criterio 7</t>
  </si>
  <si>
    <t>Criterio 8</t>
  </si>
  <si>
    <t>Criterio 9</t>
  </si>
  <si>
    <t>Criterio 10</t>
  </si>
  <si>
    <t>Criterio 11</t>
  </si>
  <si>
    <t>Criterio 12</t>
  </si>
  <si>
    <t>Criterio 13</t>
  </si>
  <si>
    <t>Criterio 14</t>
  </si>
  <si>
    <t>4 o más</t>
  </si>
  <si>
    <t>3 o menos</t>
  </si>
  <si>
    <t xml:space="preserve">Criterio 5: </t>
  </si>
  <si>
    <t xml:space="preserve">Criterio 6: </t>
  </si>
  <si>
    <t xml:space="preserve">Criterio 7: </t>
  </si>
  <si>
    <t>Criterio 8:</t>
  </si>
  <si>
    <t>Criterio 9:</t>
  </si>
  <si>
    <t xml:space="preserve">Criterio 10: </t>
  </si>
  <si>
    <t xml:space="preserve">Criterio 11: </t>
  </si>
  <si>
    <t xml:space="preserve">Criterio 12: </t>
  </si>
  <si>
    <t xml:space="preserve">Criterio 14: </t>
  </si>
  <si>
    <t>Criterio 13:</t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</si>
  <si>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Colocar nombre de criterios y entrar datos. Ver resultados abajo (tablas y gráficas).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</si>
</sst>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0" fontId="0" fillId="0" borderId="2" xfId="2" applyNumberFormat="1" applyFont="1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  <xf numFmtId="10" fontId="0" fillId="0" borderId="7" xfId="2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0" fontId="0" fillId="0" borderId="0" xfId="0" applyProtection="1"/>
    <xf numFmtId="0" fontId="0" fillId="0" borderId="0" xfId="0" applyBorder="1"/>
    <xf numFmtId="0" fontId="2" fillId="4" borderId="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0" fontId="0" fillId="5" borderId="2" xfId="2" applyNumberFormat="1" applyFont="1" applyFill="1" applyBorder="1" applyAlignment="1">
      <alignment horizontal="center" vertical="center"/>
    </xf>
    <xf numFmtId="10" fontId="0" fillId="5" borderId="1" xfId="1" applyNumberFormat="1" applyFont="1" applyFill="1" applyBorder="1" applyAlignment="1">
      <alignment horizontal="center" vertical="center"/>
    </xf>
    <xf numFmtId="10" fontId="0" fillId="5" borderId="2" xfId="1" applyNumberFormat="1" applyFont="1" applyFill="1" applyBorder="1" applyAlignment="1">
      <alignment horizontal="center" vertical="center"/>
    </xf>
    <xf numFmtId="10" fontId="0" fillId="5" borderId="7" xfId="2" applyNumberFormat="1" applyFont="1" applyFill="1" applyBorder="1" applyAlignment="1">
      <alignment horizontal="center" vertical="center"/>
    </xf>
    <xf numFmtId="10" fontId="0" fillId="5" borderId="18" xfId="1" applyNumberFormat="1" applyFont="1" applyFill="1" applyBorder="1" applyAlignment="1">
      <alignment horizontal="center" vertical="center"/>
    </xf>
    <xf numFmtId="10" fontId="0" fillId="5" borderId="7" xfId="1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9" fontId="0" fillId="0" borderId="18" xfId="2" applyFont="1" applyBorder="1" applyAlignment="1">
      <alignment horizontal="center" vertical="center"/>
    </xf>
    <xf numFmtId="9" fontId="0" fillId="5" borderId="18" xfId="2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/>
    </xf>
    <xf numFmtId="1" fontId="0" fillId="0" borderId="16" xfId="0" applyNumberFormat="1" applyBorder="1" applyAlignment="1">
      <alignment horizontal="center" vertical="center"/>
    </xf>
    <xf numFmtId="9" fontId="0" fillId="0" borderId="25" xfId="2" applyFont="1" applyBorder="1" applyAlignment="1">
      <alignment horizontal="center" vertical="center"/>
    </xf>
    <xf numFmtId="0" fontId="2" fillId="3" borderId="30" xfId="0" applyFont="1" applyFill="1" applyBorder="1" applyAlignment="1" applyProtection="1">
      <alignment horizontal="center" vertical="center" wrapText="1"/>
    </xf>
    <xf numFmtId="0" fontId="0" fillId="6" borderId="39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5" fillId="6" borderId="31" xfId="0" applyFont="1" applyFill="1" applyBorder="1" applyAlignment="1">
      <alignment vertical="top"/>
    </xf>
    <xf numFmtId="0" fontId="5" fillId="5" borderId="32" xfId="0" applyFont="1" applyFill="1" applyBorder="1" applyAlignment="1">
      <alignment vertical="top"/>
    </xf>
    <xf numFmtId="0" fontId="5" fillId="6" borderId="32" xfId="0" applyFont="1" applyFill="1" applyBorder="1" applyAlignment="1">
      <alignment vertical="top"/>
    </xf>
    <xf numFmtId="0" fontId="5" fillId="6" borderId="33" xfId="0" applyFont="1" applyFill="1" applyBorder="1" applyAlignment="1">
      <alignment vertical="top"/>
    </xf>
    <xf numFmtId="10" fontId="2" fillId="2" borderId="17" xfId="1" applyNumberFormat="1" applyFont="1" applyFill="1" applyBorder="1" applyAlignment="1">
      <alignment horizontal="center" vertical="center"/>
    </xf>
    <xf numFmtId="10" fontId="0" fillId="0" borderId="43" xfId="1" applyNumberFormat="1" applyFont="1" applyBorder="1" applyAlignment="1">
      <alignment horizontal="center" vertical="center"/>
    </xf>
    <xf numFmtId="10" fontId="2" fillId="2" borderId="45" xfId="1" applyNumberFormat="1" applyFont="1" applyFill="1" applyBorder="1" applyAlignment="1">
      <alignment horizontal="center" vertical="center"/>
    </xf>
    <xf numFmtId="10" fontId="0" fillId="0" borderId="46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0" fontId="0" fillId="0" borderId="0" xfId="1" applyNumberFormat="1" applyFont="1" applyFill="1" applyBorder="1" applyAlignment="1">
      <alignment horizontal="center" vertical="center"/>
    </xf>
    <xf numFmtId="0" fontId="0" fillId="0" borderId="0" xfId="0" applyAlignment="1"/>
    <xf numFmtId="10" fontId="0" fillId="5" borderId="47" xfId="1" applyNumberFormat="1" applyFont="1" applyFill="1" applyBorder="1" applyAlignment="1">
      <alignment horizontal="center" vertical="center"/>
    </xf>
    <xf numFmtId="10" fontId="0" fillId="5" borderId="48" xfId="1" applyNumberFormat="1" applyFont="1" applyFill="1" applyBorder="1" applyAlignment="1">
      <alignment horizontal="center" vertical="center"/>
    </xf>
    <xf numFmtId="0" fontId="0" fillId="0" borderId="0" xfId="0" applyNumberFormat="1" applyAlignment="1"/>
    <xf numFmtId="10" fontId="2" fillId="0" borderId="9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15" fontId="5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0" fontId="2" fillId="0" borderId="1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0" fontId="2" fillId="0" borderId="0" xfId="1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10" fontId="0" fillId="0" borderId="40" xfId="2" applyNumberFormat="1" applyFont="1" applyBorder="1" applyAlignment="1">
      <alignment horizontal="center" vertical="center"/>
    </xf>
    <xf numFmtId="10" fontId="0" fillId="5" borderId="40" xfId="2" applyNumberFormat="1" applyFont="1" applyFill="1" applyBorder="1" applyAlignment="1">
      <alignment horizontal="center" vertical="center"/>
    </xf>
    <xf numFmtId="10" fontId="0" fillId="5" borderId="39" xfId="1" applyNumberFormat="1" applyFont="1" applyFill="1" applyBorder="1" applyAlignment="1">
      <alignment horizontal="center" vertical="center"/>
    </xf>
    <xf numFmtId="10" fontId="0" fillId="5" borderId="40" xfId="1" applyNumberFormat="1" applyFont="1" applyFill="1" applyBorder="1" applyAlignment="1">
      <alignment horizontal="center" vertical="center"/>
    </xf>
    <xf numFmtId="10" fontId="0" fillId="0" borderId="40" xfId="1" applyNumberFormat="1" applyFont="1" applyBorder="1" applyAlignment="1">
      <alignment horizontal="center" vertical="center"/>
    </xf>
    <xf numFmtId="10" fontId="2" fillId="2" borderId="53" xfId="1" applyNumberFormat="1" applyFont="1" applyFill="1" applyBorder="1" applyAlignment="1">
      <alignment horizontal="center" vertical="center"/>
    </xf>
    <xf numFmtId="10" fontId="0" fillId="0" borderId="54" xfId="1" applyNumberFormat="1" applyFont="1" applyBorder="1" applyAlignment="1">
      <alignment horizontal="center" vertical="center"/>
    </xf>
    <xf numFmtId="10" fontId="0" fillId="5" borderId="55" xfId="1" applyNumberFormat="1" applyFont="1" applyFill="1" applyBorder="1" applyAlignment="1">
      <alignment horizontal="center" vertical="center"/>
    </xf>
    <xf numFmtId="10" fontId="2" fillId="0" borderId="30" xfId="1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/>
    </xf>
    <xf numFmtId="0" fontId="0" fillId="5" borderId="42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left"/>
    </xf>
    <xf numFmtId="0" fontId="0" fillId="5" borderId="42" xfId="0" applyFont="1" applyFill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5" borderId="51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0" fontId="2" fillId="2" borderId="57" xfId="0" applyFont="1" applyFill="1" applyBorder="1"/>
    <xf numFmtId="0" fontId="0" fillId="0" borderId="50" xfId="0" applyFont="1" applyBorder="1" applyAlignment="1">
      <alignment horizontal="left"/>
    </xf>
    <xf numFmtId="0" fontId="0" fillId="5" borderId="58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9" fillId="5" borderId="51" xfId="0" applyFont="1" applyFill="1" applyBorder="1" applyAlignment="1">
      <alignment horizontal="left"/>
    </xf>
    <xf numFmtId="0" fontId="9" fillId="5" borderId="51" xfId="0" applyFont="1" applyFill="1" applyBorder="1" applyAlignment="1">
      <alignment horizontal="center" vertical="center"/>
    </xf>
    <xf numFmtId="0" fontId="9" fillId="5" borderId="52" xfId="0" applyFont="1" applyFill="1" applyBorder="1" applyAlignment="1">
      <alignment horizontal="left"/>
    </xf>
    <xf numFmtId="10" fontId="8" fillId="5" borderId="41" xfId="1" applyNumberFormat="1" applyFont="1" applyFill="1" applyBorder="1" applyAlignment="1">
      <alignment horizontal="left" vertical="center" wrapText="1"/>
    </xf>
    <xf numFmtId="10" fontId="8" fillId="5" borderId="38" xfId="1" applyNumberFormat="1" applyFont="1" applyFill="1" applyBorder="1" applyAlignment="1">
      <alignment horizontal="left" vertical="center" wrapText="1"/>
    </xf>
    <xf numFmtId="10" fontId="8" fillId="5" borderId="44" xfId="1" applyNumberFormat="1" applyFont="1" applyFill="1" applyBorder="1" applyAlignment="1">
      <alignment horizontal="left" vertical="center" wrapText="1"/>
    </xf>
    <xf numFmtId="0" fontId="0" fillId="0" borderId="40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10" fontId="8" fillId="5" borderId="40" xfId="1" applyNumberFormat="1" applyFont="1" applyFill="1" applyBorder="1" applyAlignment="1">
      <alignment horizontal="left" vertical="center" wrapText="1"/>
    </xf>
    <xf numFmtId="10" fontId="8" fillId="5" borderId="2" xfId="1" applyNumberFormat="1" applyFont="1" applyFill="1" applyBorder="1" applyAlignment="1">
      <alignment horizontal="left" vertical="center" wrapText="1"/>
    </xf>
    <xf numFmtId="10" fontId="8" fillId="5" borderId="7" xfId="1" applyNumberFormat="1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top"/>
    </xf>
    <xf numFmtId="0" fontId="5" fillId="6" borderId="11" xfId="0" applyFont="1" applyFill="1" applyBorder="1" applyAlignment="1">
      <alignment horizontal="center" vertical="top"/>
    </xf>
    <xf numFmtId="0" fontId="5" fillId="6" borderId="12" xfId="0" applyFont="1" applyFill="1" applyBorder="1" applyAlignment="1">
      <alignment horizontal="center" vertical="top"/>
    </xf>
    <xf numFmtId="0" fontId="5" fillId="5" borderId="34" xfId="0" applyFont="1" applyFill="1" applyBorder="1" applyAlignment="1">
      <alignment horizontal="center" vertical="top"/>
    </xf>
    <xf numFmtId="0" fontId="5" fillId="5" borderId="21" xfId="0" applyFont="1" applyFill="1" applyBorder="1" applyAlignment="1">
      <alignment horizontal="center" vertical="top"/>
    </xf>
    <xf numFmtId="0" fontId="5" fillId="5" borderId="22" xfId="0" applyFont="1" applyFill="1" applyBorder="1" applyAlignment="1">
      <alignment horizontal="center" vertical="top"/>
    </xf>
    <xf numFmtId="0" fontId="5" fillId="6" borderId="34" xfId="0" applyFont="1" applyFill="1" applyBorder="1" applyAlignment="1">
      <alignment horizontal="center" vertical="top"/>
    </xf>
    <xf numFmtId="0" fontId="5" fillId="6" borderId="21" xfId="0" applyFont="1" applyFill="1" applyBorder="1" applyAlignment="1">
      <alignment horizontal="center" vertical="top"/>
    </xf>
    <xf numFmtId="0" fontId="5" fillId="6" borderId="22" xfId="0" applyFont="1" applyFill="1" applyBorder="1" applyAlignment="1">
      <alignment horizontal="center" vertical="top"/>
    </xf>
    <xf numFmtId="0" fontId="0" fillId="5" borderId="20" xfId="0" applyFont="1" applyFill="1" applyBorder="1" applyAlignment="1">
      <alignment horizontal="left" vertical="center"/>
    </xf>
    <xf numFmtId="0" fontId="0" fillId="5" borderId="28" xfId="0" applyFont="1" applyFill="1" applyBorder="1" applyAlignment="1">
      <alignment horizontal="left" vertical="center"/>
    </xf>
    <xf numFmtId="0" fontId="0" fillId="5" borderId="6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" borderId="26" xfId="0" applyFill="1" applyBorder="1" applyAlignment="1">
      <alignment horizontal="left" vertical="center" wrapText="1" indent="1"/>
    </xf>
    <xf numFmtId="0" fontId="0" fillId="2" borderId="27" xfId="0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left" vertical="center" wrapText="1" indent="1"/>
    </xf>
    <xf numFmtId="0" fontId="0" fillId="2" borderId="19" xfId="0" applyFill="1" applyBorder="1" applyAlignment="1">
      <alignment horizontal="left" vertical="center" wrapText="1" indent="1"/>
    </xf>
    <xf numFmtId="0" fontId="0" fillId="2" borderId="0" xfId="0" applyFill="1" applyBorder="1" applyAlignment="1">
      <alignment horizontal="left" vertical="center" wrapText="1" indent="1"/>
    </xf>
    <xf numFmtId="0" fontId="0" fillId="2" borderId="5" xfId="0" applyFill="1" applyBorder="1" applyAlignment="1">
      <alignment horizontal="left" vertical="center" wrapText="1" indent="1"/>
    </xf>
    <xf numFmtId="0" fontId="0" fillId="2" borderId="20" xfId="0" applyFill="1" applyBorder="1" applyAlignment="1">
      <alignment horizontal="left" vertical="center" wrapText="1" indent="1"/>
    </xf>
    <xf numFmtId="0" fontId="0" fillId="2" borderId="28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wrapText="1" indent="1"/>
    </xf>
    <xf numFmtId="0" fontId="0" fillId="0" borderId="54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10" fontId="2" fillId="4" borderId="26" xfId="1" applyNumberFormat="1" applyFont="1" applyFill="1" applyBorder="1" applyAlignment="1">
      <alignment horizontal="center" vertical="center"/>
    </xf>
    <xf numFmtId="10" fontId="2" fillId="4" borderId="27" xfId="1" applyNumberFormat="1" applyFont="1" applyFill="1" applyBorder="1" applyAlignment="1">
      <alignment horizontal="center" vertical="center"/>
    </xf>
    <xf numFmtId="10" fontId="2" fillId="4" borderId="4" xfId="1" applyNumberFormat="1" applyFont="1" applyFill="1" applyBorder="1" applyAlignment="1">
      <alignment horizontal="center" vertical="center"/>
    </xf>
    <xf numFmtId="15" fontId="5" fillId="6" borderId="49" xfId="0" applyNumberFormat="1" applyFont="1" applyFill="1" applyBorder="1" applyAlignment="1">
      <alignment horizontal="center" vertical="top"/>
    </xf>
    <xf numFmtId="15" fontId="5" fillId="6" borderId="23" xfId="0" applyNumberFormat="1" applyFont="1" applyFill="1" applyBorder="1" applyAlignment="1">
      <alignment horizontal="center" vertical="top"/>
    </xf>
    <xf numFmtId="15" fontId="5" fillId="6" borderId="24" xfId="0" applyNumberFormat="1" applyFont="1" applyFill="1" applyBorder="1" applyAlignment="1">
      <alignment horizontal="center" vertical="top"/>
    </xf>
    <xf numFmtId="0" fontId="0" fillId="4" borderId="13" xfId="0" applyFont="1" applyFill="1" applyBorder="1" applyAlignment="1">
      <alignment horizontal="left" vertical="center" wrapText="1"/>
    </xf>
    <xf numFmtId="0" fontId="0" fillId="4" borderId="14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5" borderId="19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10" fontId="0" fillId="0" borderId="40" xfId="1" applyNumberFormat="1" applyFont="1" applyFill="1" applyBorder="1" applyAlignment="1">
      <alignment horizontal="left" vertical="center" wrapText="1"/>
    </xf>
    <xf numFmtId="10" fontId="0" fillId="0" borderId="2" xfId="1" applyNumberFormat="1" applyFont="1" applyFill="1" applyBorder="1" applyAlignment="1">
      <alignment horizontal="left" vertical="center" wrapText="1"/>
    </xf>
    <xf numFmtId="10" fontId="0" fillId="0" borderId="7" xfId="1" applyNumberFormat="1" applyFont="1" applyFill="1" applyBorder="1" applyAlignment="1">
      <alignment horizontal="left" vertical="center" wrapText="1"/>
    </xf>
    <xf numFmtId="0" fontId="8" fillId="5" borderId="40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left" wrapText="1"/>
    </xf>
    <xf numFmtId="0" fontId="8" fillId="5" borderId="7" xfId="0" applyFont="1" applyFill="1" applyBorder="1" applyAlignment="1">
      <alignment horizontal="left" wrapText="1"/>
    </xf>
    <xf numFmtId="0" fontId="8" fillId="5" borderId="40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7" fillId="4" borderId="26" xfId="0" applyFont="1" applyFill="1" applyBorder="1" applyAlignment="1">
      <alignment horizontal="left" vertical="center" wrapText="1"/>
    </xf>
    <xf numFmtId="0" fontId="0" fillId="4" borderId="27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0" fillId="4" borderId="28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colors>
    <mruColors>
      <color rgb="FFFF99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Distribución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valores 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8321453435352822"/>
          <c:y val="1.48263523161699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8244856489713"/>
          <c:y val="0.13446560615544043"/>
          <c:w val="0.76353151420588561"/>
          <c:h val="0.714413859992632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'1st Assessment'!$B$54</c:f>
              <c:strCache>
                <c:ptCount val="1"/>
                <c:pt idx="0">
                  <c:v>6 pts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'1st Assessment'!$C$53:$G$53</c:f>
              <c:strCache>
                <c:ptCount val="5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  <c:pt idx="4">
                  <c:v>Criterio 5</c:v>
                </c:pt>
              </c:strCache>
            </c:strRef>
          </c:cat>
          <c:val>
            <c:numRef>
              <c:f>'1st Assessment'!$C$54:$G$54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'1st Assessment'!$B$55</c:f>
              <c:strCache>
                <c:ptCount val="1"/>
                <c:pt idx="0">
                  <c:v>5 pts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'1st Assessment'!$C$53:$G$53</c:f>
              <c:strCache>
                <c:ptCount val="5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  <c:pt idx="4">
                  <c:v>Criterio 5</c:v>
                </c:pt>
              </c:strCache>
            </c:strRef>
          </c:cat>
          <c:val>
            <c:numRef>
              <c:f>'1st Assessment'!$C$55:$G$55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2"/>
          <c:tx>
            <c:strRef>
              <c:f>'1st Assessment'!$B$56</c:f>
              <c:strCache>
                <c:ptCount val="1"/>
                <c:pt idx="0">
                  <c:v>4 pts.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'1st Assessment'!$C$53:$G$53</c:f>
              <c:strCache>
                <c:ptCount val="5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  <c:pt idx="4">
                  <c:v>Criterio 5</c:v>
                </c:pt>
              </c:strCache>
            </c:strRef>
          </c:cat>
          <c:val>
            <c:numRef>
              <c:f>'1st Assessment'!$C$56:$G$56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3"/>
          <c:tx>
            <c:strRef>
              <c:f>'1st Assessment'!$B$57</c:f>
              <c:strCache>
                <c:ptCount val="1"/>
                <c:pt idx="0">
                  <c:v>3 pts.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'1st Assessment'!$C$53:$G$53</c:f>
              <c:strCache>
                <c:ptCount val="5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  <c:pt idx="4">
                  <c:v>Criterio 5</c:v>
                </c:pt>
              </c:strCache>
            </c:strRef>
          </c:cat>
          <c:val>
            <c:numRef>
              <c:f>'1st Assessment'!$C$57:$G$57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4"/>
          <c:tx>
            <c:strRef>
              <c:f>'1st Assessment'!$B$58</c:f>
              <c:strCache>
                <c:ptCount val="1"/>
                <c:pt idx="0">
                  <c:v>2 pts.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strRef>
              <c:f>'1st Assessment'!$C$53:$G$53</c:f>
              <c:strCache>
                <c:ptCount val="5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  <c:pt idx="4">
                  <c:v>Criterio 5</c:v>
                </c:pt>
              </c:strCache>
            </c:strRef>
          </c:cat>
          <c:val>
            <c:numRef>
              <c:f>'1st Assessment'!$C$58:$G$58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5"/>
          <c:tx>
            <c:strRef>
              <c:f>'1st Assessment'!$B$59</c:f>
              <c:strCache>
                <c:ptCount val="1"/>
                <c:pt idx="0">
                  <c:v>1 pt.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'1st Assessment'!$C$53:$G$53</c:f>
              <c:strCache>
                <c:ptCount val="5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  <c:pt idx="4">
                  <c:v>Criterio 5</c:v>
                </c:pt>
              </c:strCache>
            </c:strRef>
          </c:cat>
          <c:val>
            <c:numRef>
              <c:f>'1st Assessment'!$C$59:$G$59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6"/>
          <c:tx>
            <c:strRef>
              <c:f>'1st Assessment'!$B$60</c:f>
              <c:strCache>
                <c:ptCount val="1"/>
                <c:pt idx="0">
                  <c:v>0 pts.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'1st Assessment'!$C$53:$G$53</c:f>
              <c:strCache>
                <c:ptCount val="5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  <c:pt idx="4">
                  <c:v>Criterio 5</c:v>
                </c:pt>
              </c:strCache>
            </c:strRef>
          </c:cat>
          <c:val>
            <c:numRef>
              <c:f>'1st Assessment'!$C$60:$G$60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"/>
        <c:axId val="65255424"/>
        <c:axId val="45994496"/>
      </c:barChart>
      <c:catAx>
        <c:axId val="6525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3629053419098451"/>
              <c:y val="0.9293306686057974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45994496"/>
        <c:crosses val="autoZero"/>
        <c:auto val="1"/>
        <c:lblAlgn val="ctr"/>
        <c:lblOffset val="100"/>
        <c:noMultiLvlLbl val="0"/>
      </c:catAx>
      <c:valAx>
        <c:axId val="4599449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por criterio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8317065205558979E-3"/>
              <c:y val="0.207195242490275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525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19601582060307"/>
          <c:y val="0.13879478815630555"/>
          <c:w val="9.6456537097790201E-2"/>
          <c:h val="0.7794088739936202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Distribución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valores 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8321453435352822"/>
          <c:y val="1.48263523161699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8244856489713"/>
          <c:y val="0.13446560615544043"/>
          <c:w val="0.76353151420588561"/>
          <c:h val="0.714413859992632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'2nd Assessment'!$B$54</c:f>
              <c:strCache>
                <c:ptCount val="1"/>
                <c:pt idx="0">
                  <c:v>6 pts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'2nd Assessment'!$M$53:$P$53</c:f>
              <c:strCache>
                <c:ptCount val="4"/>
                <c:pt idx="0">
                  <c:v>Criterio 11</c:v>
                </c:pt>
                <c:pt idx="1">
                  <c:v>Criterio 12</c:v>
                </c:pt>
                <c:pt idx="2">
                  <c:v>Criterio 13</c:v>
                </c:pt>
                <c:pt idx="3">
                  <c:v>Criterio 14</c:v>
                </c:pt>
              </c:strCache>
            </c:strRef>
          </c:cat>
          <c:val>
            <c:numRef>
              <c:f>'2nd Assessment'!$M$54:$P$54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1"/>
          <c:tx>
            <c:strRef>
              <c:f>'2nd Assessment'!$B$55</c:f>
              <c:strCache>
                <c:ptCount val="1"/>
                <c:pt idx="0">
                  <c:v>5 pts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'2nd Assessment'!$M$53:$P$53</c:f>
              <c:strCache>
                <c:ptCount val="4"/>
                <c:pt idx="0">
                  <c:v>Criterio 11</c:v>
                </c:pt>
                <c:pt idx="1">
                  <c:v>Criterio 12</c:v>
                </c:pt>
                <c:pt idx="2">
                  <c:v>Criterio 13</c:v>
                </c:pt>
                <c:pt idx="3">
                  <c:v>Criterio 14</c:v>
                </c:pt>
              </c:strCache>
            </c:strRef>
          </c:cat>
          <c:val>
            <c:numRef>
              <c:f>'2nd Assessment'!$M$55:$P$55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2"/>
          <c:tx>
            <c:strRef>
              <c:f>'2nd Assessment'!$B$56</c:f>
              <c:strCache>
                <c:ptCount val="1"/>
                <c:pt idx="0">
                  <c:v>4 pts.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'2nd Assessment'!$M$53:$P$53</c:f>
              <c:strCache>
                <c:ptCount val="4"/>
                <c:pt idx="0">
                  <c:v>Criterio 11</c:v>
                </c:pt>
                <c:pt idx="1">
                  <c:v>Criterio 12</c:v>
                </c:pt>
                <c:pt idx="2">
                  <c:v>Criterio 13</c:v>
                </c:pt>
                <c:pt idx="3">
                  <c:v>Criterio 14</c:v>
                </c:pt>
              </c:strCache>
            </c:strRef>
          </c:cat>
          <c:val>
            <c:numRef>
              <c:f>'2nd Assessment'!$M$56:$P$56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3"/>
          <c:tx>
            <c:strRef>
              <c:f>'2nd Assessment'!$B$57</c:f>
              <c:strCache>
                <c:ptCount val="1"/>
                <c:pt idx="0">
                  <c:v>3 pts.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'2nd Assessment'!$M$53:$P$53</c:f>
              <c:strCache>
                <c:ptCount val="4"/>
                <c:pt idx="0">
                  <c:v>Criterio 11</c:v>
                </c:pt>
                <c:pt idx="1">
                  <c:v>Criterio 12</c:v>
                </c:pt>
                <c:pt idx="2">
                  <c:v>Criterio 13</c:v>
                </c:pt>
                <c:pt idx="3">
                  <c:v>Criterio 14</c:v>
                </c:pt>
              </c:strCache>
            </c:strRef>
          </c:cat>
          <c:val>
            <c:numRef>
              <c:f>'2nd Assessment'!$M$57:$P$57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4"/>
          <c:tx>
            <c:strRef>
              <c:f>'2nd Assessment'!$B$58</c:f>
              <c:strCache>
                <c:ptCount val="1"/>
                <c:pt idx="0">
                  <c:v>2 pts.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strRef>
              <c:f>'2nd Assessment'!$M$53:$P$53</c:f>
              <c:strCache>
                <c:ptCount val="4"/>
                <c:pt idx="0">
                  <c:v>Criterio 11</c:v>
                </c:pt>
                <c:pt idx="1">
                  <c:v>Criterio 12</c:v>
                </c:pt>
                <c:pt idx="2">
                  <c:v>Criterio 13</c:v>
                </c:pt>
                <c:pt idx="3">
                  <c:v>Criterio 14</c:v>
                </c:pt>
              </c:strCache>
            </c:strRef>
          </c:cat>
          <c:val>
            <c:numRef>
              <c:f>'2nd Assessment'!$M$58:$P$58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5"/>
          <c:tx>
            <c:strRef>
              <c:f>'2nd Assessment'!$B$59</c:f>
              <c:strCache>
                <c:ptCount val="1"/>
                <c:pt idx="0">
                  <c:v>1 pt.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'2nd Assessment'!$M$53:$P$53</c:f>
              <c:strCache>
                <c:ptCount val="4"/>
                <c:pt idx="0">
                  <c:v>Criterio 11</c:v>
                </c:pt>
                <c:pt idx="1">
                  <c:v>Criterio 12</c:v>
                </c:pt>
                <c:pt idx="2">
                  <c:v>Criterio 13</c:v>
                </c:pt>
                <c:pt idx="3">
                  <c:v>Criterio 14</c:v>
                </c:pt>
              </c:strCache>
            </c:strRef>
          </c:cat>
          <c:val>
            <c:numRef>
              <c:f>'2nd Assessment'!$M$59:$P$59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6"/>
          <c:tx>
            <c:strRef>
              <c:f>'2nd Assessment'!$B$60</c:f>
              <c:strCache>
                <c:ptCount val="1"/>
                <c:pt idx="0">
                  <c:v>0 pts.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'2nd Assessment'!$M$53:$P$53</c:f>
              <c:strCache>
                <c:ptCount val="4"/>
                <c:pt idx="0">
                  <c:v>Criterio 11</c:v>
                </c:pt>
                <c:pt idx="1">
                  <c:v>Criterio 12</c:v>
                </c:pt>
                <c:pt idx="2">
                  <c:v>Criterio 13</c:v>
                </c:pt>
                <c:pt idx="3">
                  <c:v>Criterio 14</c:v>
                </c:pt>
              </c:strCache>
            </c:strRef>
          </c:cat>
          <c:val>
            <c:numRef>
              <c:f>'2nd Assessment'!$M$60:$P$60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"/>
        <c:axId val="65632256"/>
        <c:axId val="65578112"/>
      </c:barChart>
      <c:catAx>
        <c:axId val="6563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3629053419098451"/>
              <c:y val="0.9293306686057974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65578112"/>
        <c:crosses val="autoZero"/>
        <c:auto val="1"/>
        <c:lblAlgn val="ctr"/>
        <c:lblOffset val="100"/>
        <c:noMultiLvlLbl val="0"/>
      </c:catAx>
      <c:valAx>
        <c:axId val="6557811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por criterio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8317065205558979E-3"/>
              <c:y val="0.207195242490275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5632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19601582060307"/>
          <c:y val="0.13879478815630555"/>
          <c:w val="9.6456537097790201E-2"/>
          <c:h val="0.7794088739936202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Resultados agrupados </a:t>
            </a:r>
            <a:endParaRPr lang="en-US" sz="1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6421958383728678"/>
          <c:y val="9.85490021294507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79720939700399"/>
          <c:y val="0.14522184726909138"/>
          <c:w val="0.71326147098827675"/>
          <c:h val="0.683477377827771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Assessment'!$B$61</c:f>
              <c:strCache>
                <c:ptCount val="1"/>
                <c:pt idx="0">
                  <c:v>4 o más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'2nd Assessment'!$H$53:$L$53</c:f>
              <c:strCache>
                <c:ptCount val="5"/>
                <c:pt idx="0">
                  <c:v>Criterio 6</c:v>
                </c:pt>
                <c:pt idx="1">
                  <c:v>Criterio 7</c:v>
                </c:pt>
                <c:pt idx="2">
                  <c:v>Criterio 8</c:v>
                </c:pt>
                <c:pt idx="3">
                  <c:v>Criterio 9</c:v>
                </c:pt>
                <c:pt idx="4">
                  <c:v>Criterio 10</c:v>
                </c:pt>
              </c:strCache>
            </c:strRef>
          </c:cat>
          <c:val>
            <c:numRef>
              <c:f>'2nd Assessment'!$H$61:$L$61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'2nd Assessment'!$B$62</c:f>
              <c:strCache>
                <c:ptCount val="1"/>
                <c:pt idx="0">
                  <c:v>3 o menos</c:v>
                </c:pt>
              </c:strCache>
            </c:strRef>
          </c:tx>
          <c:spPr>
            <a:solidFill>
              <a:srgbClr val="990000"/>
            </a:solidFill>
          </c:spPr>
          <c:invertIfNegative val="0"/>
          <c:cat>
            <c:strRef>
              <c:f>'2nd Assessment'!$H$53:$L$53</c:f>
              <c:strCache>
                <c:ptCount val="5"/>
                <c:pt idx="0">
                  <c:v>Criterio 6</c:v>
                </c:pt>
                <c:pt idx="1">
                  <c:v>Criterio 7</c:v>
                </c:pt>
                <c:pt idx="2">
                  <c:v>Criterio 8</c:v>
                </c:pt>
                <c:pt idx="3">
                  <c:v>Criterio 9</c:v>
                </c:pt>
                <c:pt idx="4">
                  <c:v>Criterio 10</c:v>
                </c:pt>
              </c:strCache>
            </c:strRef>
          </c:cat>
          <c:val>
            <c:numRef>
              <c:f>'2nd Assessment'!$H$62:$L$62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1"/>
        <c:axId val="65630720"/>
        <c:axId val="65580416"/>
      </c:barChart>
      <c:catAx>
        <c:axId val="6563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0652812346752776"/>
              <c:y val="0.917562804649418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65580416"/>
        <c:crosses val="autoZero"/>
        <c:auto val="1"/>
        <c:lblAlgn val="ctr"/>
        <c:lblOffset val="100"/>
        <c:noMultiLvlLbl val="0"/>
      </c:catAx>
      <c:valAx>
        <c:axId val="6558041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por criterio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2880816454934912E-3"/>
              <c:y val="0.2016804149481314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5630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38237552855832"/>
          <c:y val="0.14289588801399827"/>
          <c:w val="0.14337902710150816"/>
          <c:h val="0.143748568166539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Resultados agrupados </a:t>
            </a:r>
            <a:endParaRPr lang="en-US" sz="1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6421958383728678"/>
          <c:y val="9.85490021294507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79720939700399"/>
          <c:y val="0.14522184726909138"/>
          <c:w val="0.71326147098827675"/>
          <c:h val="0.683477377827771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Assessment'!$B$61</c:f>
              <c:strCache>
                <c:ptCount val="1"/>
                <c:pt idx="0">
                  <c:v>4 o más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'2nd Assessment'!$M$53:$P$53</c:f>
              <c:strCache>
                <c:ptCount val="4"/>
                <c:pt idx="0">
                  <c:v>Criterio 11</c:v>
                </c:pt>
                <c:pt idx="1">
                  <c:v>Criterio 12</c:v>
                </c:pt>
                <c:pt idx="2">
                  <c:v>Criterio 13</c:v>
                </c:pt>
                <c:pt idx="3">
                  <c:v>Criterio 14</c:v>
                </c:pt>
              </c:strCache>
            </c:strRef>
          </c:cat>
          <c:val>
            <c:numRef>
              <c:f>'2nd Assessment'!$M$61:$P$61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'2nd Assessment'!$B$62</c:f>
              <c:strCache>
                <c:ptCount val="1"/>
                <c:pt idx="0">
                  <c:v>3 o menos</c:v>
                </c:pt>
              </c:strCache>
            </c:strRef>
          </c:tx>
          <c:spPr>
            <a:solidFill>
              <a:srgbClr val="990000"/>
            </a:solidFill>
          </c:spPr>
          <c:invertIfNegative val="0"/>
          <c:cat>
            <c:strRef>
              <c:f>'2nd Assessment'!$M$53:$P$53</c:f>
              <c:strCache>
                <c:ptCount val="4"/>
                <c:pt idx="0">
                  <c:v>Criterio 11</c:v>
                </c:pt>
                <c:pt idx="1">
                  <c:v>Criterio 12</c:v>
                </c:pt>
                <c:pt idx="2">
                  <c:v>Criterio 13</c:v>
                </c:pt>
                <c:pt idx="3">
                  <c:v>Criterio 14</c:v>
                </c:pt>
              </c:strCache>
            </c:strRef>
          </c:cat>
          <c:val>
            <c:numRef>
              <c:f>'2nd Assessment'!$M$62:$P$62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1"/>
        <c:axId val="65632768"/>
        <c:axId val="65582720"/>
      </c:barChart>
      <c:catAx>
        <c:axId val="6563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0652812346752776"/>
              <c:y val="0.917562804649418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65582720"/>
        <c:crosses val="autoZero"/>
        <c:auto val="1"/>
        <c:lblAlgn val="ctr"/>
        <c:lblOffset val="100"/>
        <c:noMultiLvlLbl val="0"/>
      </c:catAx>
      <c:valAx>
        <c:axId val="6558272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por criterio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2880816454934912E-3"/>
              <c:y val="0.2016804149481314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5632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38237552855832"/>
          <c:y val="0.14289588801399827"/>
          <c:w val="0.14337902710150816"/>
          <c:h val="0.143748568166539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Comportamiento Global del Curso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59703348573364"/>
          <c:y val="0.15105487180671331"/>
          <c:w val="0.72972603143708159"/>
          <c:h val="0.7086665088299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Assessment'!$C$7:$Q$7</c:f>
              <c:strCache>
                <c:ptCount val="1"/>
                <c:pt idx="0">
                  <c:v>Fecha 1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"/>
            <c:invertIfNegative val="0"/>
            <c:bubble3D val="0"/>
          </c:dPt>
          <c:cat>
            <c:strRef>
              <c:f>'1st Assessment'!$C$53:$G$53</c:f>
              <c:strCache>
                <c:ptCount val="5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  <c:pt idx="4">
                  <c:v>Criterio 5</c:v>
                </c:pt>
              </c:strCache>
            </c:strRef>
          </c:cat>
          <c:val>
            <c:numRef>
              <c:f>'1st Assessment'!$C$61:$G$61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'2nd Assessment'!$C$7:$H$7</c:f>
              <c:strCache>
                <c:ptCount val="1"/>
                <c:pt idx="0">
                  <c:v>Fecha 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'1st Assessment'!$C$53:$G$53</c:f>
              <c:strCache>
                <c:ptCount val="5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  <c:pt idx="4">
                  <c:v>Criterio 5</c:v>
                </c:pt>
              </c:strCache>
            </c:strRef>
          </c:cat>
          <c:val>
            <c:numRef>
              <c:f>'2nd Assessment'!$C$61:$G$61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16288"/>
        <c:axId val="123822080"/>
      </c:barChart>
      <c:catAx>
        <c:axId val="12391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1949890462280925"/>
              <c:y val="0.9380405528487822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123822080"/>
        <c:crosses val="autoZero"/>
        <c:auto val="1"/>
        <c:lblAlgn val="ctr"/>
        <c:lblOffset val="100"/>
        <c:noMultiLvlLbl val="0"/>
      </c:catAx>
      <c:valAx>
        <c:axId val="12382208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 por criterio</a:t>
                </a:r>
              </a:p>
            </c:rich>
          </c:tx>
          <c:layout>
            <c:manualLayout>
              <c:xMode val="edge"/>
              <c:yMode val="edge"/>
              <c:x val="2.9938659352974135E-2"/>
              <c:y val="0.225955739528679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23916288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88066796425727678"/>
          <c:y val="0.28258676333655774"/>
          <c:w val="8.8665693473709048E-2"/>
          <c:h val="0.1298444181274126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s-P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Comportamiento Global del Curso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559703348573364"/>
          <c:y val="0.15105487180671331"/>
          <c:w val="0.72972603143708159"/>
          <c:h val="0.7086665088299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Assessment'!$C$7:$Q$7</c:f>
              <c:strCache>
                <c:ptCount val="1"/>
                <c:pt idx="0">
                  <c:v>Fecha 1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"/>
            <c:invertIfNegative val="0"/>
            <c:bubble3D val="0"/>
          </c:dPt>
          <c:cat>
            <c:strRef>
              <c:f>'1st Assessment'!$H$53:$L$53</c:f>
              <c:strCache>
                <c:ptCount val="5"/>
                <c:pt idx="0">
                  <c:v>Criterio 6</c:v>
                </c:pt>
                <c:pt idx="1">
                  <c:v>Criterio 7</c:v>
                </c:pt>
                <c:pt idx="2">
                  <c:v>Criterio 8</c:v>
                </c:pt>
                <c:pt idx="3">
                  <c:v>Criterio 9</c:v>
                </c:pt>
                <c:pt idx="4">
                  <c:v>Criterio 10</c:v>
                </c:pt>
              </c:strCache>
            </c:strRef>
          </c:cat>
          <c:val>
            <c:numRef>
              <c:f>'1st Assessment'!$H$61:$L$61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'2nd Assessment'!$C$7:$H$7</c:f>
              <c:strCache>
                <c:ptCount val="1"/>
                <c:pt idx="0">
                  <c:v>Fecha 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'1st Assessment'!$H$53:$L$53</c:f>
              <c:strCache>
                <c:ptCount val="5"/>
                <c:pt idx="0">
                  <c:v>Criterio 6</c:v>
                </c:pt>
                <c:pt idx="1">
                  <c:v>Criterio 7</c:v>
                </c:pt>
                <c:pt idx="2">
                  <c:v>Criterio 8</c:v>
                </c:pt>
                <c:pt idx="3">
                  <c:v>Criterio 9</c:v>
                </c:pt>
                <c:pt idx="4">
                  <c:v>Criterio 10</c:v>
                </c:pt>
              </c:strCache>
            </c:strRef>
          </c:cat>
          <c:val>
            <c:numRef>
              <c:f>'2nd Assessment'!$H$61:$L$61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17824"/>
        <c:axId val="123823808"/>
      </c:barChart>
      <c:catAx>
        <c:axId val="12391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1949890462280925"/>
              <c:y val="0.9380405528487822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123823808"/>
        <c:crosses val="autoZero"/>
        <c:auto val="1"/>
        <c:lblAlgn val="ctr"/>
        <c:lblOffset val="100"/>
        <c:noMultiLvlLbl val="0"/>
      </c:catAx>
      <c:valAx>
        <c:axId val="12382380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 por criterio</a:t>
                </a:r>
              </a:p>
            </c:rich>
          </c:tx>
          <c:layout>
            <c:manualLayout>
              <c:xMode val="edge"/>
              <c:yMode val="edge"/>
              <c:x val="2.9938659352974135E-2"/>
              <c:y val="0.225955739528679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23917824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87879537518747652"/>
          <c:y val="0.24431647789904054"/>
          <c:w val="0.10357839078839977"/>
          <c:h val="0.15093108206834974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s-P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Comportamiento Global del Curso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746129049305077"/>
          <c:y val="0.15449116540844765"/>
          <c:w val="0.72972603143708159"/>
          <c:h val="0.7086665088299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Assessment'!$C$7:$H$7</c:f>
              <c:strCache>
                <c:ptCount val="1"/>
                <c:pt idx="0">
                  <c:v>Fecha 1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"/>
            <c:invertIfNegative val="0"/>
            <c:bubble3D val="0"/>
          </c:dPt>
          <c:cat>
            <c:strRef>
              <c:f>'1st Assessment'!$M$53:$P$53</c:f>
              <c:strCache>
                <c:ptCount val="4"/>
                <c:pt idx="0">
                  <c:v>Criterio 11</c:v>
                </c:pt>
                <c:pt idx="1">
                  <c:v>Criterio 12</c:v>
                </c:pt>
                <c:pt idx="2">
                  <c:v>Criterio 13</c:v>
                </c:pt>
                <c:pt idx="3">
                  <c:v>Criterio 14</c:v>
                </c:pt>
              </c:strCache>
            </c:strRef>
          </c:cat>
          <c:val>
            <c:numRef>
              <c:f>'1st Assessment'!$M$61:$P$61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'2nd Assessment'!$C$7:$H$7</c:f>
              <c:strCache>
                <c:ptCount val="1"/>
                <c:pt idx="0">
                  <c:v>Fecha 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'1st Assessment'!$M$53:$P$53</c:f>
              <c:strCache>
                <c:ptCount val="4"/>
                <c:pt idx="0">
                  <c:v>Criterio 11</c:v>
                </c:pt>
                <c:pt idx="1">
                  <c:v>Criterio 12</c:v>
                </c:pt>
                <c:pt idx="2">
                  <c:v>Criterio 13</c:v>
                </c:pt>
                <c:pt idx="3">
                  <c:v>Criterio 14</c:v>
                </c:pt>
              </c:strCache>
            </c:strRef>
          </c:cat>
          <c:val>
            <c:numRef>
              <c:f>'2nd Assessment'!$M$61:$P$61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18336"/>
        <c:axId val="123825536"/>
      </c:barChart>
      <c:catAx>
        <c:axId val="12391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1949890462280925"/>
              <c:y val="0.9380405528487822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123825536"/>
        <c:crosses val="autoZero"/>
        <c:auto val="1"/>
        <c:lblAlgn val="ctr"/>
        <c:lblOffset val="100"/>
        <c:noMultiLvlLbl val="0"/>
      </c:catAx>
      <c:valAx>
        <c:axId val="12382553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 por criterio</a:t>
                </a:r>
              </a:p>
            </c:rich>
          </c:tx>
          <c:layout>
            <c:manualLayout>
              <c:xMode val="edge"/>
              <c:yMode val="edge"/>
              <c:x val="2.9938659352974135E-2"/>
              <c:y val="0.225955739528679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23918336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87320251075998068"/>
          <c:y val="0.28898990718943629"/>
          <c:w val="0.11289979272725137"/>
          <c:h val="0.1303125253673188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s-P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Resultados agrupados </a:t>
            </a:r>
            <a:endParaRPr lang="en-US" sz="1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6421958383728678"/>
          <c:y val="9.85490021294507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79720939700399"/>
          <c:y val="0.14522184726909138"/>
          <c:w val="0.71326147098827675"/>
          <c:h val="0.683477377827771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Assessment'!$B$61</c:f>
              <c:strCache>
                <c:ptCount val="1"/>
                <c:pt idx="0">
                  <c:v>4 o más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'1st Assessment'!$C$53:$G$53</c:f>
              <c:strCache>
                <c:ptCount val="5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  <c:pt idx="4">
                  <c:v>Criterio 5</c:v>
                </c:pt>
              </c:strCache>
            </c:strRef>
          </c:cat>
          <c:val>
            <c:numRef>
              <c:f>'1st Assessment'!$C$61:$G$61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'1st Assessment'!$B$62</c:f>
              <c:strCache>
                <c:ptCount val="1"/>
                <c:pt idx="0">
                  <c:v>3 o menos</c:v>
                </c:pt>
              </c:strCache>
            </c:strRef>
          </c:tx>
          <c:spPr>
            <a:solidFill>
              <a:srgbClr val="990000"/>
            </a:solidFill>
          </c:spPr>
          <c:invertIfNegative val="0"/>
          <c:cat>
            <c:strRef>
              <c:f>'1st Assessment'!$C$53:$G$53</c:f>
              <c:strCache>
                <c:ptCount val="5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  <c:pt idx="4">
                  <c:v>Criterio 5</c:v>
                </c:pt>
              </c:strCache>
            </c:strRef>
          </c:cat>
          <c:val>
            <c:numRef>
              <c:f>'1st Assessment'!$C$62:$G$62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1"/>
        <c:axId val="65256960"/>
        <c:axId val="45996800"/>
      </c:barChart>
      <c:catAx>
        <c:axId val="6525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0652812346752776"/>
              <c:y val="0.917562804649418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45996800"/>
        <c:crosses val="autoZero"/>
        <c:auto val="1"/>
        <c:lblAlgn val="ctr"/>
        <c:lblOffset val="100"/>
        <c:noMultiLvlLbl val="0"/>
      </c:catAx>
      <c:valAx>
        <c:axId val="4599680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por criterio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2880816454934912E-3"/>
              <c:y val="0.2016804149481314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5256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38237552855832"/>
          <c:y val="0.14289588801399827"/>
          <c:w val="0.14337902710150816"/>
          <c:h val="0.143748568166539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Distribución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valores 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8321453435352822"/>
          <c:y val="1.48263523161699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8244856489713"/>
          <c:y val="0.13446560615544043"/>
          <c:w val="0.76353151420588561"/>
          <c:h val="0.714413859992632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'1st Assessment'!$B$54</c:f>
              <c:strCache>
                <c:ptCount val="1"/>
                <c:pt idx="0">
                  <c:v>6 pts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'1st Assessment'!$H$53:$L$53</c:f>
              <c:strCache>
                <c:ptCount val="5"/>
                <c:pt idx="0">
                  <c:v>Criterio 6</c:v>
                </c:pt>
                <c:pt idx="1">
                  <c:v>Criterio 7</c:v>
                </c:pt>
                <c:pt idx="2">
                  <c:v>Criterio 8</c:v>
                </c:pt>
                <c:pt idx="3">
                  <c:v>Criterio 9</c:v>
                </c:pt>
                <c:pt idx="4">
                  <c:v>Criterio 10</c:v>
                </c:pt>
              </c:strCache>
            </c:strRef>
          </c:cat>
          <c:val>
            <c:numRef>
              <c:f>'1st Assessment'!$H$54:$L$54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'1st Assessment'!$B$55</c:f>
              <c:strCache>
                <c:ptCount val="1"/>
                <c:pt idx="0">
                  <c:v>5 pts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'1st Assessment'!$H$53:$L$53</c:f>
              <c:strCache>
                <c:ptCount val="5"/>
                <c:pt idx="0">
                  <c:v>Criterio 6</c:v>
                </c:pt>
                <c:pt idx="1">
                  <c:v>Criterio 7</c:v>
                </c:pt>
                <c:pt idx="2">
                  <c:v>Criterio 8</c:v>
                </c:pt>
                <c:pt idx="3">
                  <c:v>Criterio 9</c:v>
                </c:pt>
                <c:pt idx="4">
                  <c:v>Criterio 10</c:v>
                </c:pt>
              </c:strCache>
            </c:strRef>
          </c:cat>
          <c:val>
            <c:numRef>
              <c:f>'1st Assessment'!$H$55:$L$55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2"/>
          <c:tx>
            <c:strRef>
              <c:f>'1st Assessment'!$B$56</c:f>
              <c:strCache>
                <c:ptCount val="1"/>
                <c:pt idx="0">
                  <c:v>4 pts.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'1st Assessment'!$H$53:$L$53</c:f>
              <c:strCache>
                <c:ptCount val="5"/>
                <c:pt idx="0">
                  <c:v>Criterio 6</c:v>
                </c:pt>
                <c:pt idx="1">
                  <c:v>Criterio 7</c:v>
                </c:pt>
                <c:pt idx="2">
                  <c:v>Criterio 8</c:v>
                </c:pt>
                <c:pt idx="3">
                  <c:v>Criterio 9</c:v>
                </c:pt>
                <c:pt idx="4">
                  <c:v>Criterio 10</c:v>
                </c:pt>
              </c:strCache>
            </c:strRef>
          </c:cat>
          <c:val>
            <c:numRef>
              <c:f>'1st Assessment'!$H$56:$L$56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3"/>
          <c:tx>
            <c:strRef>
              <c:f>'1st Assessment'!$B$57</c:f>
              <c:strCache>
                <c:ptCount val="1"/>
                <c:pt idx="0">
                  <c:v>3 pts.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'1st Assessment'!$H$53:$L$53</c:f>
              <c:strCache>
                <c:ptCount val="5"/>
                <c:pt idx="0">
                  <c:v>Criterio 6</c:v>
                </c:pt>
                <c:pt idx="1">
                  <c:v>Criterio 7</c:v>
                </c:pt>
                <c:pt idx="2">
                  <c:v>Criterio 8</c:v>
                </c:pt>
                <c:pt idx="3">
                  <c:v>Criterio 9</c:v>
                </c:pt>
                <c:pt idx="4">
                  <c:v>Criterio 10</c:v>
                </c:pt>
              </c:strCache>
            </c:strRef>
          </c:cat>
          <c:val>
            <c:numRef>
              <c:f>'1st Assessment'!$H$57:$L$57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4"/>
          <c:tx>
            <c:strRef>
              <c:f>'1st Assessment'!$B$58</c:f>
              <c:strCache>
                <c:ptCount val="1"/>
                <c:pt idx="0">
                  <c:v>2 pts.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strRef>
              <c:f>'1st Assessment'!$H$53:$L$53</c:f>
              <c:strCache>
                <c:ptCount val="5"/>
                <c:pt idx="0">
                  <c:v>Criterio 6</c:v>
                </c:pt>
                <c:pt idx="1">
                  <c:v>Criterio 7</c:v>
                </c:pt>
                <c:pt idx="2">
                  <c:v>Criterio 8</c:v>
                </c:pt>
                <c:pt idx="3">
                  <c:v>Criterio 9</c:v>
                </c:pt>
                <c:pt idx="4">
                  <c:v>Criterio 10</c:v>
                </c:pt>
              </c:strCache>
            </c:strRef>
          </c:cat>
          <c:val>
            <c:numRef>
              <c:f>'1st Assessment'!$H$58:$L$58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5"/>
          <c:tx>
            <c:strRef>
              <c:f>'1st Assessment'!$B$59</c:f>
              <c:strCache>
                <c:ptCount val="1"/>
                <c:pt idx="0">
                  <c:v>1 pt.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'1st Assessment'!$H$53:$L$53</c:f>
              <c:strCache>
                <c:ptCount val="5"/>
                <c:pt idx="0">
                  <c:v>Criterio 6</c:v>
                </c:pt>
                <c:pt idx="1">
                  <c:v>Criterio 7</c:v>
                </c:pt>
                <c:pt idx="2">
                  <c:v>Criterio 8</c:v>
                </c:pt>
                <c:pt idx="3">
                  <c:v>Criterio 9</c:v>
                </c:pt>
                <c:pt idx="4">
                  <c:v>Criterio 10</c:v>
                </c:pt>
              </c:strCache>
            </c:strRef>
          </c:cat>
          <c:val>
            <c:numRef>
              <c:f>'1st Assessment'!$H$59:$L$59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6"/>
          <c:tx>
            <c:strRef>
              <c:f>'1st Assessment'!$B$60</c:f>
              <c:strCache>
                <c:ptCount val="1"/>
                <c:pt idx="0">
                  <c:v>0 pts.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'1st Assessment'!$H$53:$L$53</c:f>
              <c:strCache>
                <c:ptCount val="5"/>
                <c:pt idx="0">
                  <c:v>Criterio 6</c:v>
                </c:pt>
                <c:pt idx="1">
                  <c:v>Criterio 7</c:v>
                </c:pt>
                <c:pt idx="2">
                  <c:v>Criterio 8</c:v>
                </c:pt>
                <c:pt idx="3">
                  <c:v>Criterio 9</c:v>
                </c:pt>
                <c:pt idx="4">
                  <c:v>Criterio 10</c:v>
                </c:pt>
              </c:strCache>
            </c:strRef>
          </c:cat>
          <c:val>
            <c:numRef>
              <c:f>'1st Assessment'!$H$60:$L$60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"/>
        <c:axId val="66216448"/>
        <c:axId val="65463424"/>
      </c:barChart>
      <c:catAx>
        <c:axId val="6621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3629053419098451"/>
              <c:y val="0.9293306686057974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65463424"/>
        <c:crosses val="autoZero"/>
        <c:auto val="1"/>
        <c:lblAlgn val="ctr"/>
        <c:lblOffset val="100"/>
        <c:noMultiLvlLbl val="0"/>
      </c:catAx>
      <c:valAx>
        <c:axId val="6546342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por criterio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8317065205558979E-3"/>
              <c:y val="0.207195242490275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6216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19601582060307"/>
          <c:y val="0.13879478815630555"/>
          <c:w val="9.6456537097790201E-2"/>
          <c:h val="0.7794088739936202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Distribución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valores 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8321453435352822"/>
          <c:y val="1.48263523161699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8244856489713"/>
          <c:y val="0.13446560615544043"/>
          <c:w val="0.76353151420588561"/>
          <c:h val="0.714413859992632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'1st Assessment'!$B$54</c:f>
              <c:strCache>
                <c:ptCount val="1"/>
                <c:pt idx="0">
                  <c:v>6 pts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'1st Assessment'!$M$53:$P$53</c:f>
              <c:strCache>
                <c:ptCount val="4"/>
                <c:pt idx="0">
                  <c:v>Criterio 11</c:v>
                </c:pt>
                <c:pt idx="1">
                  <c:v>Criterio 12</c:v>
                </c:pt>
                <c:pt idx="2">
                  <c:v>Criterio 13</c:v>
                </c:pt>
                <c:pt idx="3">
                  <c:v>Criterio 14</c:v>
                </c:pt>
              </c:strCache>
            </c:strRef>
          </c:cat>
          <c:val>
            <c:numRef>
              <c:f>'1st Assessment'!$M$54:$P$54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1"/>
          <c:tx>
            <c:strRef>
              <c:f>'1st Assessment'!$B$55</c:f>
              <c:strCache>
                <c:ptCount val="1"/>
                <c:pt idx="0">
                  <c:v>5 pts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'1st Assessment'!$M$53:$P$53</c:f>
              <c:strCache>
                <c:ptCount val="4"/>
                <c:pt idx="0">
                  <c:v>Criterio 11</c:v>
                </c:pt>
                <c:pt idx="1">
                  <c:v>Criterio 12</c:v>
                </c:pt>
                <c:pt idx="2">
                  <c:v>Criterio 13</c:v>
                </c:pt>
                <c:pt idx="3">
                  <c:v>Criterio 14</c:v>
                </c:pt>
              </c:strCache>
            </c:strRef>
          </c:cat>
          <c:val>
            <c:numRef>
              <c:f>'1st Assessment'!$M$55:$P$55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2"/>
          <c:tx>
            <c:strRef>
              <c:f>'1st Assessment'!$B$56</c:f>
              <c:strCache>
                <c:ptCount val="1"/>
                <c:pt idx="0">
                  <c:v>4 pts.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'1st Assessment'!$M$53:$P$53</c:f>
              <c:strCache>
                <c:ptCount val="4"/>
                <c:pt idx="0">
                  <c:v>Criterio 11</c:v>
                </c:pt>
                <c:pt idx="1">
                  <c:v>Criterio 12</c:v>
                </c:pt>
                <c:pt idx="2">
                  <c:v>Criterio 13</c:v>
                </c:pt>
                <c:pt idx="3">
                  <c:v>Criterio 14</c:v>
                </c:pt>
              </c:strCache>
            </c:strRef>
          </c:cat>
          <c:val>
            <c:numRef>
              <c:f>'1st Assessment'!$M$56:$P$56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3"/>
          <c:tx>
            <c:strRef>
              <c:f>'1st Assessment'!$B$57</c:f>
              <c:strCache>
                <c:ptCount val="1"/>
                <c:pt idx="0">
                  <c:v>3 pts.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'1st Assessment'!$M$53:$P$53</c:f>
              <c:strCache>
                <c:ptCount val="4"/>
                <c:pt idx="0">
                  <c:v>Criterio 11</c:v>
                </c:pt>
                <c:pt idx="1">
                  <c:v>Criterio 12</c:v>
                </c:pt>
                <c:pt idx="2">
                  <c:v>Criterio 13</c:v>
                </c:pt>
                <c:pt idx="3">
                  <c:v>Criterio 14</c:v>
                </c:pt>
              </c:strCache>
            </c:strRef>
          </c:cat>
          <c:val>
            <c:numRef>
              <c:f>'1st Assessment'!$M$57:$P$57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4"/>
          <c:tx>
            <c:strRef>
              <c:f>'1st Assessment'!$B$58</c:f>
              <c:strCache>
                <c:ptCount val="1"/>
                <c:pt idx="0">
                  <c:v>2 pts.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strRef>
              <c:f>'1st Assessment'!$M$53:$P$53</c:f>
              <c:strCache>
                <c:ptCount val="4"/>
                <c:pt idx="0">
                  <c:v>Criterio 11</c:v>
                </c:pt>
                <c:pt idx="1">
                  <c:v>Criterio 12</c:v>
                </c:pt>
                <c:pt idx="2">
                  <c:v>Criterio 13</c:v>
                </c:pt>
                <c:pt idx="3">
                  <c:v>Criterio 14</c:v>
                </c:pt>
              </c:strCache>
            </c:strRef>
          </c:cat>
          <c:val>
            <c:numRef>
              <c:f>'1st Assessment'!$M$58:$P$58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5"/>
          <c:tx>
            <c:strRef>
              <c:f>'1st Assessment'!$B$59</c:f>
              <c:strCache>
                <c:ptCount val="1"/>
                <c:pt idx="0">
                  <c:v>1 pt.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'1st Assessment'!$M$53:$P$53</c:f>
              <c:strCache>
                <c:ptCount val="4"/>
                <c:pt idx="0">
                  <c:v>Criterio 11</c:v>
                </c:pt>
                <c:pt idx="1">
                  <c:v>Criterio 12</c:v>
                </c:pt>
                <c:pt idx="2">
                  <c:v>Criterio 13</c:v>
                </c:pt>
                <c:pt idx="3">
                  <c:v>Criterio 14</c:v>
                </c:pt>
              </c:strCache>
            </c:strRef>
          </c:cat>
          <c:val>
            <c:numRef>
              <c:f>'1st Assessment'!$M$59:$P$59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6"/>
          <c:tx>
            <c:strRef>
              <c:f>'1st Assessment'!$B$60</c:f>
              <c:strCache>
                <c:ptCount val="1"/>
                <c:pt idx="0">
                  <c:v>0 pts.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'1st Assessment'!$M$53:$P$53</c:f>
              <c:strCache>
                <c:ptCount val="4"/>
                <c:pt idx="0">
                  <c:v>Criterio 11</c:v>
                </c:pt>
                <c:pt idx="1">
                  <c:v>Criterio 12</c:v>
                </c:pt>
                <c:pt idx="2">
                  <c:v>Criterio 13</c:v>
                </c:pt>
                <c:pt idx="3">
                  <c:v>Criterio 14</c:v>
                </c:pt>
              </c:strCache>
            </c:strRef>
          </c:cat>
          <c:val>
            <c:numRef>
              <c:f>'1st Assessment'!$M$60:$P$60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"/>
        <c:axId val="65256448"/>
        <c:axId val="65465728"/>
      </c:barChart>
      <c:catAx>
        <c:axId val="6525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3629053419098451"/>
              <c:y val="0.9293306686057974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65465728"/>
        <c:crosses val="autoZero"/>
        <c:auto val="1"/>
        <c:lblAlgn val="ctr"/>
        <c:lblOffset val="100"/>
        <c:noMultiLvlLbl val="0"/>
      </c:catAx>
      <c:valAx>
        <c:axId val="6546572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por criterio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8317065205558979E-3"/>
              <c:y val="0.207195242490275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5256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19601582060307"/>
          <c:y val="0.13879478815630555"/>
          <c:w val="9.6456537097790201E-2"/>
          <c:h val="0.7794088739936202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Resultados agrupados </a:t>
            </a:r>
            <a:endParaRPr lang="en-US" sz="1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6421958383728678"/>
          <c:y val="9.85490021294507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79720939700399"/>
          <c:y val="0.14522184726909138"/>
          <c:w val="0.71326147098827675"/>
          <c:h val="0.683477377827771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Assessment'!$B$61</c:f>
              <c:strCache>
                <c:ptCount val="1"/>
                <c:pt idx="0">
                  <c:v>4 o más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'1st Assessment'!$H$53:$L$53</c:f>
              <c:strCache>
                <c:ptCount val="5"/>
                <c:pt idx="0">
                  <c:v>Criterio 6</c:v>
                </c:pt>
                <c:pt idx="1">
                  <c:v>Criterio 7</c:v>
                </c:pt>
                <c:pt idx="2">
                  <c:v>Criterio 8</c:v>
                </c:pt>
                <c:pt idx="3">
                  <c:v>Criterio 9</c:v>
                </c:pt>
                <c:pt idx="4">
                  <c:v>Criterio 10</c:v>
                </c:pt>
              </c:strCache>
            </c:strRef>
          </c:cat>
          <c:val>
            <c:numRef>
              <c:f>'1st Assessment'!$H$61:$L$61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'1st Assessment'!$B$62</c:f>
              <c:strCache>
                <c:ptCount val="1"/>
                <c:pt idx="0">
                  <c:v>3 o menos</c:v>
                </c:pt>
              </c:strCache>
            </c:strRef>
          </c:tx>
          <c:spPr>
            <a:solidFill>
              <a:srgbClr val="990000"/>
            </a:solidFill>
          </c:spPr>
          <c:invertIfNegative val="0"/>
          <c:cat>
            <c:strRef>
              <c:f>'1st Assessment'!$H$53:$L$53</c:f>
              <c:strCache>
                <c:ptCount val="5"/>
                <c:pt idx="0">
                  <c:v>Criterio 6</c:v>
                </c:pt>
                <c:pt idx="1">
                  <c:v>Criterio 7</c:v>
                </c:pt>
                <c:pt idx="2">
                  <c:v>Criterio 8</c:v>
                </c:pt>
                <c:pt idx="3">
                  <c:v>Criterio 9</c:v>
                </c:pt>
                <c:pt idx="4">
                  <c:v>Criterio 10</c:v>
                </c:pt>
              </c:strCache>
            </c:strRef>
          </c:cat>
          <c:val>
            <c:numRef>
              <c:f>'1st Assessment'!$H$62:$L$62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1"/>
        <c:axId val="66217472"/>
        <c:axId val="65468032"/>
      </c:barChart>
      <c:catAx>
        <c:axId val="6621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0652812346752776"/>
              <c:y val="0.917562804649418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65468032"/>
        <c:crosses val="autoZero"/>
        <c:auto val="1"/>
        <c:lblAlgn val="ctr"/>
        <c:lblOffset val="100"/>
        <c:noMultiLvlLbl val="0"/>
      </c:catAx>
      <c:valAx>
        <c:axId val="6546803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por criterio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2880816454934912E-3"/>
              <c:y val="0.2016804149481314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6217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38237552855832"/>
          <c:y val="0.14289588801399827"/>
          <c:w val="0.14337902710150816"/>
          <c:h val="0.143748568166539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Resultados agrupados </a:t>
            </a:r>
            <a:endParaRPr lang="en-US" sz="1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6421958383728678"/>
          <c:y val="9.85490021294507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79720939700399"/>
          <c:y val="0.14522184726909138"/>
          <c:w val="0.71326147098827675"/>
          <c:h val="0.683477377827771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Assessment'!$B$61</c:f>
              <c:strCache>
                <c:ptCount val="1"/>
                <c:pt idx="0">
                  <c:v>4 o más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'1st Assessment'!$M$53:$P$53</c:f>
              <c:strCache>
                <c:ptCount val="4"/>
                <c:pt idx="0">
                  <c:v>Criterio 11</c:v>
                </c:pt>
                <c:pt idx="1">
                  <c:v>Criterio 12</c:v>
                </c:pt>
                <c:pt idx="2">
                  <c:v>Criterio 13</c:v>
                </c:pt>
                <c:pt idx="3">
                  <c:v>Criterio 14</c:v>
                </c:pt>
              </c:strCache>
            </c:strRef>
          </c:cat>
          <c:val>
            <c:numRef>
              <c:f>'1st Assessment'!$M$61:$P$61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'1st Assessment'!$B$62</c:f>
              <c:strCache>
                <c:ptCount val="1"/>
                <c:pt idx="0">
                  <c:v>3 o menos</c:v>
                </c:pt>
              </c:strCache>
            </c:strRef>
          </c:tx>
          <c:spPr>
            <a:solidFill>
              <a:srgbClr val="990000"/>
            </a:solidFill>
          </c:spPr>
          <c:invertIfNegative val="0"/>
          <c:cat>
            <c:strRef>
              <c:f>'1st Assessment'!$M$53:$P$53</c:f>
              <c:strCache>
                <c:ptCount val="4"/>
                <c:pt idx="0">
                  <c:v>Criterio 11</c:v>
                </c:pt>
                <c:pt idx="1">
                  <c:v>Criterio 12</c:v>
                </c:pt>
                <c:pt idx="2">
                  <c:v>Criterio 13</c:v>
                </c:pt>
                <c:pt idx="3">
                  <c:v>Criterio 14</c:v>
                </c:pt>
              </c:strCache>
            </c:strRef>
          </c:cat>
          <c:val>
            <c:numRef>
              <c:f>'1st Assessment'!$M$62:$P$62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1"/>
        <c:axId val="66217984"/>
        <c:axId val="66617344"/>
      </c:barChart>
      <c:catAx>
        <c:axId val="6621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0652812346752776"/>
              <c:y val="0.917562804649418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66617344"/>
        <c:crosses val="autoZero"/>
        <c:auto val="1"/>
        <c:lblAlgn val="ctr"/>
        <c:lblOffset val="100"/>
        <c:noMultiLvlLbl val="0"/>
      </c:catAx>
      <c:valAx>
        <c:axId val="6661734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por criterio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2880816454934912E-3"/>
              <c:y val="0.2016804149481314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6217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38237552855832"/>
          <c:y val="0.14289588801399827"/>
          <c:w val="0.14337902710150816"/>
          <c:h val="0.143748568166539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Distribución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valores 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8321453435352822"/>
          <c:y val="1.48263523161699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8244856489713"/>
          <c:y val="0.13446560615544043"/>
          <c:w val="0.76353151420588561"/>
          <c:h val="0.714413859992632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'2nd Assessment'!$B$54</c:f>
              <c:strCache>
                <c:ptCount val="1"/>
                <c:pt idx="0">
                  <c:v>6 pts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'2nd Assessment'!$C$53:$G$53</c:f>
              <c:strCache>
                <c:ptCount val="5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  <c:pt idx="4">
                  <c:v>Criterio 5</c:v>
                </c:pt>
              </c:strCache>
            </c:strRef>
          </c:cat>
          <c:val>
            <c:numRef>
              <c:f>'2nd Assessment'!$C$54:$G$54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'2nd Assessment'!$B$55</c:f>
              <c:strCache>
                <c:ptCount val="1"/>
                <c:pt idx="0">
                  <c:v>5 pts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'2nd Assessment'!$C$53:$G$53</c:f>
              <c:strCache>
                <c:ptCount val="5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  <c:pt idx="4">
                  <c:v>Criterio 5</c:v>
                </c:pt>
              </c:strCache>
            </c:strRef>
          </c:cat>
          <c:val>
            <c:numRef>
              <c:f>'2nd Assessment'!$C$55:$G$55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2"/>
          <c:tx>
            <c:strRef>
              <c:f>'2nd Assessment'!$B$56</c:f>
              <c:strCache>
                <c:ptCount val="1"/>
                <c:pt idx="0">
                  <c:v>4 pts.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'2nd Assessment'!$C$53:$G$53</c:f>
              <c:strCache>
                <c:ptCount val="5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  <c:pt idx="4">
                  <c:v>Criterio 5</c:v>
                </c:pt>
              </c:strCache>
            </c:strRef>
          </c:cat>
          <c:val>
            <c:numRef>
              <c:f>'2nd Assessment'!$C$56:$G$56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3"/>
          <c:tx>
            <c:strRef>
              <c:f>'2nd Assessment'!$B$57</c:f>
              <c:strCache>
                <c:ptCount val="1"/>
                <c:pt idx="0">
                  <c:v>3 pts.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'2nd Assessment'!$C$53:$G$53</c:f>
              <c:strCache>
                <c:ptCount val="5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  <c:pt idx="4">
                  <c:v>Criterio 5</c:v>
                </c:pt>
              </c:strCache>
            </c:strRef>
          </c:cat>
          <c:val>
            <c:numRef>
              <c:f>'2nd Assessment'!$C$57:$G$57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4"/>
          <c:tx>
            <c:strRef>
              <c:f>'2nd Assessment'!$B$58</c:f>
              <c:strCache>
                <c:ptCount val="1"/>
                <c:pt idx="0">
                  <c:v>2 pts.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strRef>
              <c:f>'2nd Assessment'!$C$53:$G$53</c:f>
              <c:strCache>
                <c:ptCount val="5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  <c:pt idx="4">
                  <c:v>Criterio 5</c:v>
                </c:pt>
              </c:strCache>
            </c:strRef>
          </c:cat>
          <c:val>
            <c:numRef>
              <c:f>'2nd Assessment'!$C$58:$G$58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5"/>
          <c:tx>
            <c:strRef>
              <c:f>'2nd Assessment'!$B$59</c:f>
              <c:strCache>
                <c:ptCount val="1"/>
                <c:pt idx="0">
                  <c:v>1 pt.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'2nd Assessment'!$C$53:$G$53</c:f>
              <c:strCache>
                <c:ptCount val="5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  <c:pt idx="4">
                  <c:v>Criterio 5</c:v>
                </c:pt>
              </c:strCache>
            </c:strRef>
          </c:cat>
          <c:val>
            <c:numRef>
              <c:f>'2nd Assessment'!$C$59:$G$59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6"/>
          <c:tx>
            <c:strRef>
              <c:f>'2nd Assessment'!$B$60</c:f>
              <c:strCache>
                <c:ptCount val="1"/>
                <c:pt idx="0">
                  <c:v>0 pts.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'2nd Assessment'!$C$53:$G$53</c:f>
              <c:strCache>
                <c:ptCount val="5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  <c:pt idx="4">
                  <c:v>Criterio 5</c:v>
                </c:pt>
              </c:strCache>
            </c:strRef>
          </c:cat>
          <c:val>
            <c:numRef>
              <c:f>'2nd Assessment'!$C$60:$G$60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"/>
        <c:axId val="65630208"/>
        <c:axId val="66619648"/>
      </c:barChart>
      <c:catAx>
        <c:axId val="6563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3629053419098451"/>
              <c:y val="0.9293306686057974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66619648"/>
        <c:crosses val="autoZero"/>
        <c:auto val="1"/>
        <c:lblAlgn val="ctr"/>
        <c:lblOffset val="100"/>
        <c:noMultiLvlLbl val="0"/>
      </c:catAx>
      <c:valAx>
        <c:axId val="6661964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por criterio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8317065205558979E-3"/>
              <c:y val="0.207195242490275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5630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19601582060307"/>
          <c:y val="0.13879478815630555"/>
          <c:w val="9.6456537097790201E-2"/>
          <c:h val="0.7794088739936202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Resultados agrupados </a:t>
            </a:r>
            <a:endParaRPr lang="en-US" sz="1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6421958383728678"/>
          <c:y val="9.85490021294507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79720939700399"/>
          <c:y val="0.14522184726909138"/>
          <c:w val="0.71326147098827675"/>
          <c:h val="0.683477377827771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Assessment'!$B$61</c:f>
              <c:strCache>
                <c:ptCount val="1"/>
                <c:pt idx="0">
                  <c:v>4 o más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'2nd Assessment'!$C$53:$G$53</c:f>
              <c:strCache>
                <c:ptCount val="5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  <c:pt idx="4">
                  <c:v>Criterio 5</c:v>
                </c:pt>
              </c:strCache>
            </c:strRef>
          </c:cat>
          <c:val>
            <c:numRef>
              <c:f>'2nd Assessment'!$C$61:$G$61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'2nd Assessment'!$B$62</c:f>
              <c:strCache>
                <c:ptCount val="1"/>
                <c:pt idx="0">
                  <c:v>3 o menos</c:v>
                </c:pt>
              </c:strCache>
            </c:strRef>
          </c:tx>
          <c:spPr>
            <a:solidFill>
              <a:srgbClr val="990000"/>
            </a:solidFill>
          </c:spPr>
          <c:invertIfNegative val="0"/>
          <c:cat>
            <c:strRef>
              <c:f>'2nd Assessment'!$C$53:$G$53</c:f>
              <c:strCache>
                <c:ptCount val="5"/>
                <c:pt idx="0">
                  <c:v>Criterio 1</c:v>
                </c:pt>
                <c:pt idx="1">
                  <c:v>Criterio 2</c:v>
                </c:pt>
                <c:pt idx="2">
                  <c:v>Criterio 3</c:v>
                </c:pt>
                <c:pt idx="3">
                  <c:v>Criterio 4</c:v>
                </c:pt>
                <c:pt idx="4">
                  <c:v>Criterio 5</c:v>
                </c:pt>
              </c:strCache>
            </c:strRef>
          </c:cat>
          <c:val>
            <c:numRef>
              <c:f>'2nd Assessment'!$C$62:$G$62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1"/>
        <c:axId val="39938560"/>
        <c:axId val="66621952"/>
      </c:barChart>
      <c:catAx>
        <c:axId val="3993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0652812346752776"/>
              <c:y val="0.917562804649418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66621952"/>
        <c:crosses val="autoZero"/>
        <c:auto val="1"/>
        <c:lblAlgn val="ctr"/>
        <c:lblOffset val="100"/>
        <c:noMultiLvlLbl val="0"/>
      </c:catAx>
      <c:valAx>
        <c:axId val="6662195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por criterio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2880816454934912E-3"/>
              <c:y val="0.2016804149481314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39938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38237552855832"/>
          <c:y val="0.14289588801399827"/>
          <c:w val="0.14337902710150816"/>
          <c:h val="0.143748568166539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Distribución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valores 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8321453435352822"/>
          <c:y val="1.48263523161699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8244856489713"/>
          <c:y val="0.13446560615544043"/>
          <c:w val="0.76353151420588561"/>
          <c:h val="0.714413859992632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'2nd Assessment'!$B$54</c:f>
              <c:strCache>
                <c:ptCount val="1"/>
                <c:pt idx="0">
                  <c:v>6 pts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'2nd Assessment'!$H$53:$L$53</c:f>
              <c:strCache>
                <c:ptCount val="5"/>
                <c:pt idx="0">
                  <c:v>Criterio 6</c:v>
                </c:pt>
                <c:pt idx="1">
                  <c:v>Criterio 7</c:v>
                </c:pt>
                <c:pt idx="2">
                  <c:v>Criterio 8</c:v>
                </c:pt>
                <c:pt idx="3">
                  <c:v>Criterio 9</c:v>
                </c:pt>
                <c:pt idx="4">
                  <c:v>Criterio 10</c:v>
                </c:pt>
              </c:strCache>
            </c:strRef>
          </c:cat>
          <c:val>
            <c:numRef>
              <c:f>'2nd Assessment'!$H$54:$L$54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'2nd Assessment'!$B$55</c:f>
              <c:strCache>
                <c:ptCount val="1"/>
                <c:pt idx="0">
                  <c:v>5 pts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'2nd Assessment'!$H$53:$L$53</c:f>
              <c:strCache>
                <c:ptCount val="5"/>
                <c:pt idx="0">
                  <c:v>Criterio 6</c:v>
                </c:pt>
                <c:pt idx="1">
                  <c:v>Criterio 7</c:v>
                </c:pt>
                <c:pt idx="2">
                  <c:v>Criterio 8</c:v>
                </c:pt>
                <c:pt idx="3">
                  <c:v>Criterio 9</c:v>
                </c:pt>
                <c:pt idx="4">
                  <c:v>Criterio 10</c:v>
                </c:pt>
              </c:strCache>
            </c:strRef>
          </c:cat>
          <c:val>
            <c:numRef>
              <c:f>'2nd Assessment'!$H$55:$L$55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2"/>
          <c:tx>
            <c:strRef>
              <c:f>'2nd Assessment'!$B$56</c:f>
              <c:strCache>
                <c:ptCount val="1"/>
                <c:pt idx="0">
                  <c:v>4 pts.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'2nd Assessment'!$H$53:$L$53</c:f>
              <c:strCache>
                <c:ptCount val="5"/>
                <c:pt idx="0">
                  <c:v>Criterio 6</c:v>
                </c:pt>
                <c:pt idx="1">
                  <c:v>Criterio 7</c:v>
                </c:pt>
                <c:pt idx="2">
                  <c:v>Criterio 8</c:v>
                </c:pt>
                <c:pt idx="3">
                  <c:v>Criterio 9</c:v>
                </c:pt>
                <c:pt idx="4">
                  <c:v>Criterio 10</c:v>
                </c:pt>
              </c:strCache>
            </c:strRef>
          </c:cat>
          <c:val>
            <c:numRef>
              <c:f>'2nd Assessment'!$H$56:$L$56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3"/>
          <c:tx>
            <c:strRef>
              <c:f>'2nd Assessment'!$B$57</c:f>
              <c:strCache>
                <c:ptCount val="1"/>
                <c:pt idx="0">
                  <c:v>3 pts.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'2nd Assessment'!$H$53:$L$53</c:f>
              <c:strCache>
                <c:ptCount val="5"/>
                <c:pt idx="0">
                  <c:v>Criterio 6</c:v>
                </c:pt>
                <c:pt idx="1">
                  <c:v>Criterio 7</c:v>
                </c:pt>
                <c:pt idx="2">
                  <c:v>Criterio 8</c:v>
                </c:pt>
                <c:pt idx="3">
                  <c:v>Criterio 9</c:v>
                </c:pt>
                <c:pt idx="4">
                  <c:v>Criterio 10</c:v>
                </c:pt>
              </c:strCache>
            </c:strRef>
          </c:cat>
          <c:val>
            <c:numRef>
              <c:f>'2nd Assessment'!$H$57:$L$57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4"/>
          <c:tx>
            <c:strRef>
              <c:f>'2nd Assessment'!$B$58</c:f>
              <c:strCache>
                <c:ptCount val="1"/>
                <c:pt idx="0">
                  <c:v>2 pts.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strRef>
              <c:f>'2nd Assessment'!$H$53:$L$53</c:f>
              <c:strCache>
                <c:ptCount val="5"/>
                <c:pt idx="0">
                  <c:v>Criterio 6</c:v>
                </c:pt>
                <c:pt idx="1">
                  <c:v>Criterio 7</c:v>
                </c:pt>
                <c:pt idx="2">
                  <c:v>Criterio 8</c:v>
                </c:pt>
                <c:pt idx="3">
                  <c:v>Criterio 9</c:v>
                </c:pt>
                <c:pt idx="4">
                  <c:v>Criterio 10</c:v>
                </c:pt>
              </c:strCache>
            </c:strRef>
          </c:cat>
          <c:val>
            <c:numRef>
              <c:f>'2nd Assessment'!$H$58:$L$58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5"/>
          <c:tx>
            <c:strRef>
              <c:f>'2nd Assessment'!$B$59</c:f>
              <c:strCache>
                <c:ptCount val="1"/>
                <c:pt idx="0">
                  <c:v>1 pt.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'2nd Assessment'!$H$53:$L$53</c:f>
              <c:strCache>
                <c:ptCount val="5"/>
                <c:pt idx="0">
                  <c:v>Criterio 6</c:v>
                </c:pt>
                <c:pt idx="1">
                  <c:v>Criterio 7</c:v>
                </c:pt>
                <c:pt idx="2">
                  <c:v>Criterio 8</c:v>
                </c:pt>
                <c:pt idx="3">
                  <c:v>Criterio 9</c:v>
                </c:pt>
                <c:pt idx="4">
                  <c:v>Criterio 10</c:v>
                </c:pt>
              </c:strCache>
            </c:strRef>
          </c:cat>
          <c:val>
            <c:numRef>
              <c:f>'2nd Assessment'!$H$59:$L$59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6"/>
          <c:tx>
            <c:strRef>
              <c:f>'2nd Assessment'!$B$60</c:f>
              <c:strCache>
                <c:ptCount val="1"/>
                <c:pt idx="0">
                  <c:v>0 pts.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'2nd Assessment'!$H$53:$L$53</c:f>
              <c:strCache>
                <c:ptCount val="5"/>
                <c:pt idx="0">
                  <c:v>Criterio 6</c:v>
                </c:pt>
                <c:pt idx="1">
                  <c:v>Criterio 7</c:v>
                </c:pt>
                <c:pt idx="2">
                  <c:v>Criterio 8</c:v>
                </c:pt>
                <c:pt idx="3">
                  <c:v>Criterio 9</c:v>
                </c:pt>
                <c:pt idx="4">
                  <c:v>Criterio 10</c:v>
                </c:pt>
              </c:strCache>
            </c:strRef>
          </c:cat>
          <c:val>
            <c:numRef>
              <c:f>'2nd Assessment'!$H$60:$L$60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"/>
        <c:axId val="66219520"/>
        <c:axId val="66624256"/>
      </c:barChart>
      <c:catAx>
        <c:axId val="6621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Criterios</a:t>
                </a:r>
              </a:p>
            </c:rich>
          </c:tx>
          <c:layout>
            <c:manualLayout>
              <c:xMode val="edge"/>
              <c:yMode val="edge"/>
              <c:x val="0.43629053419098451"/>
              <c:y val="0.9293306686057974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R"/>
          </a:p>
        </c:txPr>
        <c:crossAx val="66624256"/>
        <c:crosses val="autoZero"/>
        <c:auto val="1"/>
        <c:lblAlgn val="ctr"/>
        <c:lblOffset val="100"/>
        <c:noMultiLvlLbl val="0"/>
      </c:catAx>
      <c:valAx>
        <c:axId val="6662425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Porcentajes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por criterio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8317065205558979E-3"/>
              <c:y val="0.207195242490275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6219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19601582060307"/>
          <c:y val="0.13879478815630555"/>
          <c:w val="9.6456537097790201E-2"/>
          <c:h val="0.7794088739936202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82</xdr:row>
      <xdr:rowOff>25399</xdr:rowOff>
    </xdr:from>
    <xdr:to>
      <xdr:col>8</xdr:col>
      <xdr:colOff>533400</xdr:colOff>
      <xdr:row>99</xdr:row>
      <xdr:rowOff>133350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140854</xdr:colOff>
      <xdr:row>82</xdr:row>
      <xdr:rowOff>34059</xdr:rowOff>
    </xdr:from>
    <xdr:to>
      <xdr:col>15</xdr:col>
      <xdr:colOff>623454</xdr:colOff>
      <xdr:row>99</xdr:row>
      <xdr:rowOff>167409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102</xdr:row>
      <xdr:rowOff>0</xdr:rowOff>
    </xdr:from>
    <xdr:to>
      <xdr:col>8</xdr:col>
      <xdr:colOff>508000</xdr:colOff>
      <xdr:row>119</xdr:row>
      <xdr:rowOff>107951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8</xdr:col>
      <xdr:colOff>508000</xdr:colOff>
      <xdr:row>138</xdr:row>
      <xdr:rowOff>107952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159327</xdr:colOff>
      <xdr:row>102</xdr:row>
      <xdr:rowOff>0</xdr:rowOff>
    </xdr:from>
    <xdr:to>
      <xdr:col>15</xdr:col>
      <xdr:colOff>641927</xdr:colOff>
      <xdr:row>119</xdr:row>
      <xdr:rowOff>133350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152400</xdr:colOff>
      <xdr:row>120</xdr:row>
      <xdr:rowOff>152399</xdr:rowOff>
    </xdr:from>
    <xdr:to>
      <xdr:col>15</xdr:col>
      <xdr:colOff>635000</xdr:colOff>
      <xdr:row>138</xdr:row>
      <xdr:rowOff>105641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82</xdr:row>
      <xdr:rowOff>25399</xdr:rowOff>
    </xdr:from>
    <xdr:to>
      <xdr:col>8</xdr:col>
      <xdr:colOff>533400</xdr:colOff>
      <xdr:row>99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140854</xdr:colOff>
      <xdr:row>82</xdr:row>
      <xdr:rowOff>34059</xdr:rowOff>
    </xdr:from>
    <xdr:to>
      <xdr:col>15</xdr:col>
      <xdr:colOff>623454</xdr:colOff>
      <xdr:row>99</xdr:row>
      <xdr:rowOff>167409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102</xdr:row>
      <xdr:rowOff>0</xdr:rowOff>
    </xdr:from>
    <xdr:to>
      <xdr:col>8</xdr:col>
      <xdr:colOff>508000</xdr:colOff>
      <xdr:row>119</xdr:row>
      <xdr:rowOff>107951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8</xdr:col>
      <xdr:colOff>508000</xdr:colOff>
      <xdr:row>138</xdr:row>
      <xdr:rowOff>107952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159327</xdr:colOff>
      <xdr:row>102</xdr:row>
      <xdr:rowOff>0</xdr:rowOff>
    </xdr:from>
    <xdr:to>
      <xdr:col>15</xdr:col>
      <xdr:colOff>641927</xdr:colOff>
      <xdr:row>119</xdr:row>
      <xdr:rowOff>133350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152400</xdr:colOff>
      <xdr:row>120</xdr:row>
      <xdr:rowOff>152399</xdr:rowOff>
    </xdr:from>
    <xdr:to>
      <xdr:col>15</xdr:col>
      <xdr:colOff>635000</xdr:colOff>
      <xdr:row>138</xdr:row>
      <xdr:rowOff>105641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167640</xdr:colOff>
      <xdr:row>5</xdr:row>
      <xdr:rowOff>49530</xdr:rowOff>
    </xdr:from>
    <xdr:to>
      <xdr:col>13</xdr:col>
      <xdr:colOff>198120</xdr:colOff>
      <xdr:row>23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167640</xdr:colOff>
      <xdr:row>24</xdr:row>
      <xdr:rowOff>144780</xdr:rowOff>
    </xdr:from>
    <xdr:to>
      <xdr:col>13</xdr:col>
      <xdr:colOff>228600</xdr:colOff>
      <xdr:row>45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167640</xdr:colOff>
      <xdr:row>46</xdr:row>
      <xdr:rowOff>22860</xdr:rowOff>
    </xdr:from>
    <xdr:to>
      <xdr:col>13</xdr:col>
      <xdr:colOff>228600</xdr:colOff>
      <xdr:row>66</xdr:row>
      <xdr:rowOff>60960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0.85281</cdr:x>
      <cdr:y>0.1387</cdr:y>
    </cdr:from>
    <cdr:to>
      <cdr:x>0.99626</cdr:x>
      <cdr:y>0.27669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83587" y="460276"/>
          <a:ext cx="972860" cy="45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Assessments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pPr algn="ctr"/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(4 pts o más)</a:t>
          </a: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0.85281</cdr:x>
      <cdr:y>0.1387</cdr:y>
    </cdr:from>
    <cdr:to>
      <cdr:x>0.99626</cdr:x>
      <cdr:y>0.26598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09581" y="512594"/>
          <a:ext cx="977221" cy="470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Assessments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pPr algn="ctr"/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(4 pts o más)</a:t>
          </a: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0.85543</cdr:x>
      <cdr:y>0.14901</cdr:y>
    </cdr:from>
    <cdr:to>
      <cdr:x>0.99888</cdr:x>
      <cdr:y>0.30309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27439" y="550694"/>
          <a:ext cx="977221" cy="569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Assessments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pPr algn="ctr"/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(4 pts o más)</a:t>
          </a: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Y121"/>
  <sheetViews>
    <sheetView tabSelected="1" zoomScale="110" zoomScaleNormal="110" zoomScalePageLayoutView="125" workbookViewId="0">
      <selection activeCell="C67" sqref="C67:I80"/>
    </sheetView>
  </sheetViews>
  <sheetFormatPr defaultColWidth="8.77734375" defaultRowHeight="14.4" x14ac:dyDescent="0.3"/>
  <cols>
    <col min="1" max="1" width="7.109375" customWidth="1"/>
    <col min="2" max="2" width="11.21875" customWidth="1"/>
    <col min="3" max="3" width="11.44140625" bestFit="1" customWidth="1"/>
    <col min="4" max="5" width="12" bestFit="1" customWidth="1"/>
    <col min="6" max="6" width="12" style="1" bestFit="1" customWidth="1"/>
    <col min="7" max="16" width="12" style="1" customWidth="1"/>
    <col min="17" max="17" width="12" bestFit="1" customWidth="1"/>
    <col min="18" max="18" width="10.6640625" customWidth="1"/>
    <col min="19" max="19" width="10.21875" customWidth="1"/>
    <col min="20" max="20" width="13.6640625" bestFit="1" customWidth="1"/>
    <col min="21" max="27" width="11.44140625" customWidth="1"/>
    <col min="29" max="29" width="9.77734375" customWidth="1"/>
    <col min="30" max="30" width="12.109375" customWidth="1"/>
  </cols>
  <sheetData>
    <row r="1" spans="2:21" ht="15" thickBot="1" x14ac:dyDescent="0.35"/>
    <row r="2" spans="2:21" ht="32.4" customHeight="1" thickBot="1" x14ac:dyDescent="0.35">
      <c r="B2" s="109" t="s">
        <v>38</v>
      </c>
      <c r="C2" s="110"/>
      <c r="D2" s="110"/>
      <c r="E2" s="110"/>
      <c r="F2" s="110"/>
      <c r="G2" s="110"/>
      <c r="H2" s="111"/>
      <c r="I2" s="66"/>
      <c r="J2" s="66"/>
      <c r="K2" s="66"/>
      <c r="L2" s="66"/>
      <c r="M2" s="66"/>
      <c r="N2" s="66"/>
      <c r="O2" s="62"/>
      <c r="P2" s="62"/>
      <c r="Q2" s="62"/>
      <c r="S2" s="57"/>
      <c r="T2" s="57"/>
      <c r="U2" s="57"/>
    </row>
    <row r="3" spans="2:21" ht="14.4" customHeight="1" x14ac:dyDescent="0.3">
      <c r="B3" s="47" t="s">
        <v>1</v>
      </c>
      <c r="C3" s="112"/>
      <c r="D3" s="113"/>
      <c r="E3" s="113"/>
      <c r="F3" s="113"/>
      <c r="G3" s="113"/>
      <c r="H3" s="114"/>
      <c r="I3" s="67"/>
      <c r="J3" s="127" t="s">
        <v>37</v>
      </c>
      <c r="K3" s="128"/>
      <c r="L3" s="129"/>
      <c r="M3" s="67"/>
      <c r="N3" s="67"/>
      <c r="O3" s="63"/>
      <c r="P3" s="63"/>
      <c r="Q3" s="63"/>
      <c r="S3" s="57"/>
      <c r="T3" s="57"/>
      <c r="U3" s="57"/>
    </row>
    <row r="4" spans="2:21" x14ac:dyDescent="0.3">
      <c r="B4" s="48" t="s">
        <v>4</v>
      </c>
      <c r="C4" s="115"/>
      <c r="D4" s="116"/>
      <c r="E4" s="116"/>
      <c r="F4" s="116"/>
      <c r="G4" s="116"/>
      <c r="H4" s="117"/>
      <c r="I4" s="67"/>
      <c r="J4" s="130"/>
      <c r="K4" s="131"/>
      <c r="L4" s="132"/>
      <c r="M4" s="67"/>
      <c r="N4" s="67"/>
      <c r="O4" s="63"/>
      <c r="P4" s="63"/>
      <c r="Q4" s="63"/>
      <c r="S4" s="57"/>
      <c r="T4" s="57"/>
      <c r="U4" s="57"/>
    </row>
    <row r="5" spans="2:21" ht="15" thickBot="1" x14ac:dyDescent="0.35">
      <c r="B5" s="49" t="s">
        <v>3</v>
      </c>
      <c r="C5" s="118"/>
      <c r="D5" s="119"/>
      <c r="E5" s="119"/>
      <c r="F5" s="119"/>
      <c r="G5" s="119"/>
      <c r="H5" s="120"/>
      <c r="I5" s="67"/>
      <c r="J5" s="133"/>
      <c r="K5" s="134"/>
      <c r="L5" s="135"/>
      <c r="M5" s="67"/>
      <c r="N5" s="67"/>
      <c r="O5" s="63"/>
      <c r="P5" s="63"/>
      <c r="Q5" s="63"/>
    </row>
    <row r="6" spans="2:21" x14ac:dyDescent="0.3">
      <c r="B6" s="48" t="s">
        <v>2</v>
      </c>
      <c r="C6" s="115"/>
      <c r="D6" s="116"/>
      <c r="E6" s="116"/>
      <c r="F6" s="116"/>
      <c r="G6" s="116"/>
      <c r="H6" s="117"/>
      <c r="I6" s="67"/>
      <c r="J6" s="67"/>
      <c r="K6" s="67"/>
      <c r="L6" s="67"/>
      <c r="M6" s="67"/>
      <c r="N6" s="67"/>
      <c r="O6" s="63"/>
      <c r="P6" s="63"/>
      <c r="Q6" s="63"/>
    </row>
    <row r="7" spans="2:21" ht="15" thickBot="1" x14ac:dyDescent="0.35">
      <c r="B7" s="50" t="s">
        <v>31</v>
      </c>
      <c r="C7" s="142" t="s">
        <v>34</v>
      </c>
      <c r="D7" s="143"/>
      <c r="E7" s="143"/>
      <c r="F7" s="143"/>
      <c r="G7" s="143"/>
      <c r="H7" s="144"/>
      <c r="I7" s="68"/>
      <c r="J7" s="68"/>
      <c r="K7" s="68"/>
      <c r="L7" s="68"/>
      <c r="M7" s="68"/>
      <c r="N7" s="68"/>
      <c r="O7" s="63"/>
      <c r="P7" s="63"/>
      <c r="Q7" s="63"/>
    </row>
    <row r="8" spans="2:21" ht="15" thickBot="1" x14ac:dyDescent="0.35">
      <c r="I8" s="69"/>
      <c r="J8" s="69"/>
      <c r="K8" s="69"/>
      <c r="L8" s="69"/>
      <c r="M8" s="69"/>
      <c r="N8" s="69"/>
    </row>
    <row r="9" spans="2:21" ht="27.6" customHeight="1" thickBot="1" x14ac:dyDescent="0.35">
      <c r="B9" s="145" t="s">
        <v>23</v>
      </c>
      <c r="C9" s="146"/>
      <c r="D9" s="146"/>
      <c r="E9" s="146"/>
      <c r="F9" s="146"/>
      <c r="G9" s="146"/>
      <c r="H9" s="147"/>
      <c r="I9" s="70"/>
      <c r="J9" s="70"/>
      <c r="K9" s="70"/>
      <c r="L9" s="70"/>
      <c r="M9" s="70"/>
      <c r="N9" s="70"/>
      <c r="O9" s="64"/>
      <c r="P9" s="64"/>
      <c r="Q9" s="64"/>
    </row>
    <row r="10" spans="2:21" ht="15" customHeight="1" x14ac:dyDescent="0.3">
      <c r="B10" s="148" t="s">
        <v>36</v>
      </c>
      <c r="C10" s="149"/>
      <c r="D10" s="149"/>
      <c r="E10" s="149"/>
      <c r="F10" s="149"/>
      <c r="G10" s="149"/>
      <c r="H10" s="150"/>
      <c r="I10" s="71"/>
      <c r="J10" s="71"/>
      <c r="K10" s="71"/>
      <c r="L10" s="71"/>
      <c r="M10" s="71"/>
      <c r="N10" s="71"/>
      <c r="O10" s="65"/>
      <c r="P10" s="65"/>
      <c r="Q10" s="65"/>
    </row>
    <row r="11" spans="2:21" ht="24" customHeight="1" x14ac:dyDescent="0.3">
      <c r="B11" s="151" t="s">
        <v>29</v>
      </c>
      <c r="C11" s="152"/>
      <c r="D11" s="152"/>
      <c r="E11" s="152"/>
      <c r="F11" s="152"/>
      <c r="G11" s="152"/>
      <c r="H11" s="153"/>
      <c r="I11" s="70"/>
      <c r="J11" s="70"/>
      <c r="K11" s="70"/>
      <c r="L11" s="70"/>
      <c r="M11" s="70"/>
      <c r="N11" s="70"/>
      <c r="O11" s="64"/>
      <c r="P11" s="64"/>
      <c r="Q11" s="64"/>
    </row>
    <row r="12" spans="2:21" x14ac:dyDescent="0.3">
      <c r="B12" s="124" t="s">
        <v>30</v>
      </c>
      <c r="C12" s="125"/>
      <c r="D12" s="125"/>
      <c r="E12" s="125"/>
      <c r="F12" s="125"/>
      <c r="G12" s="125"/>
      <c r="H12" s="126"/>
      <c r="I12" s="71"/>
      <c r="J12" s="71"/>
      <c r="K12" s="71"/>
      <c r="L12" s="71"/>
      <c r="M12" s="71"/>
      <c r="N12" s="71"/>
      <c r="O12" s="65"/>
      <c r="P12" s="65"/>
      <c r="Q12" s="65"/>
    </row>
    <row r="13" spans="2:21" s="7" customFormat="1" ht="16.5" customHeight="1" thickBot="1" x14ac:dyDescent="0.35">
      <c r="B13" s="121" t="s">
        <v>60</v>
      </c>
      <c r="C13" s="122"/>
      <c r="D13" s="122"/>
      <c r="E13" s="122"/>
      <c r="F13" s="122"/>
      <c r="G13" s="122"/>
      <c r="H13" s="123"/>
      <c r="I13" s="71"/>
      <c r="J13" s="71"/>
      <c r="K13" s="71"/>
      <c r="L13" s="71"/>
      <c r="M13" s="71"/>
      <c r="N13" s="71"/>
      <c r="O13" s="65"/>
      <c r="P13" s="65"/>
      <c r="Q13" s="65"/>
    </row>
    <row r="14" spans="2:21" s="7" customFormat="1" ht="16.5" customHeight="1" thickBot="1" x14ac:dyDescent="0.35">
      <c r="B14" s="2"/>
      <c r="C14"/>
      <c r="D14"/>
      <c r="E14"/>
      <c r="F14" s="1"/>
      <c r="G14" s="1"/>
      <c r="H14" s="1"/>
      <c r="I14" s="69"/>
      <c r="J14" s="69"/>
      <c r="K14" s="69"/>
      <c r="L14" s="69"/>
      <c r="M14" s="69"/>
      <c r="N14" s="69"/>
      <c r="O14" s="1"/>
      <c r="P14" s="1"/>
      <c r="Q14"/>
    </row>
    <row r="15" spans="2:21" ht="15" thickBot="1" x14ac:dyDescent="0.35">
      <c r="B15" s="46" t="s">
        <v>0</v>
      </c>
      <c r="C15" s="31" t="s">
        <v>5</v>
      </c>
      <c r="D15" s="19" t="s">
        <v>6</v>
      </c>
      <c r="E15" s="19" t="s">
        <v>7</v>
      </c>
      <c r="F15" s="19" t="s">
        <v>8</v>
      </c>
      <c r="G15" s="31" t="s">
        <v>9</v>
      </c>
      <c r="H15" s="19" t="s">
        <v>39</v>
      </c>
      <c r="I15" s="19" t="s">
        <v>40</v>
      </c>
      <c r="J15" s="19" t="s">
        <v>41</v>
      </c>
      <c r="K15" s="31" t="s">
        <v>42</v>
      </c>
      <c r="L15" s="19" t="s">
        <v>43</v>
      </c>
      <c r="M15" s="19" t="s">
        <v>44</v>
      </c>
      <c r="N15" s="19" t="s">
        <v>45</v>
      </c>
      <c r="O15" s="31" t="s">
        <v>46</v>
      </c>
      <c r="P15" s="19" t="s">
        <v>47</v>
      </c>
      <c r="Q15" s="43" t="s">
        <v>13</v>
      </c>
      <c r="R15" s="44" t="s">
        <v>14</v>
      </c>
      <c r="S15" s="45" t="s">
        <v>15</v>
      </c>
    </row>
    <row r="16" spans="2:21" x14ac:dyDescent="0.3">
      <c r="B16" s="37">
        <v>1</v>
      </c>
      <c r="C16" s="32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40">
        <f t="shared" ref="Q16:Q50" si="0">SUM(C16:P16)</f>
        <v>0</v>
      </c>
      <c r="R16" s="24" t="e">
        <f t="shared" ref="R16:R50" si="1">AVERAGE(C16:P16)</f>
        <v>#DIV/0!</v>
      </c>
      <c r="S16" s="26" t="e">
        <f>R16/6</f>
        <v>#DIV/0!</v>
      </c>
    </row>
    <row r="17" spans="2:19" x14ac:dyDescent="0.3">
      <c r="B17" s="38">
        <v>2</v>
      </c>
      <c r="C17" s="33"/>
      <c r="D17" s="23"/>
      <c r="E17" s="23"/>
      <c r="F17" s="23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41">
        <f t="shared" si="0"/>
        <v>0</v>
      </c>
      <c r="R17" s="25" t="e">
        <f t="shared" si="1"/>
        <v>#DIV/0!</v>
      </c>
      <c r="S17" s="27" t="e">
        <f t="shared" ref="S17:S50" si="2">R17/6</f>
        <v>#DIV/0!</v>
      </c>
    </row>
    <row r="18" spans="2:19" x14ac:dyDescent="0.3">
      <c r="B18" s="37">
        <v>3</v>
      </c>
      <c r="C18" s="32"/>
      <c r="D18" s="21"/>
      <c r="E18" s="21"/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40">
        <f t="shared" si="0"/>
        <v>0</v>
      </c>
      <c r="R18" s="24" t="e">
        <f t="shared" si="1"/>
        <v>#DIV/0!</v>
      </c>
      <c r="S18" s="26" t="e">
        <f t="shared" si="2"/>
        <v>#DIV/0!</v>
      </c>
    </row>
    <row r="19" spans="2:19" x14ac:dyDescent="0.3">
      <c r="B19" s="38">
        <v>4</v>
      </c>
      <c r="C19" s="33"/>
      <c r="D19" s="23"/>
      <c r="E19" s="23"/>
      <c r="F19" s="23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41">
        <f t="shared" si="0"/>
        <v>0</v>
      </c>
      <c r="R19" s="25" t="e">
        <f t="shared" si="1"/>
        <v>#DIV/0!</v>
      </c>
      <c r="S19" s="27" t="e">
        <f t="shared" si="2"/>
        <v>#DIV/0!</v>
      </c>
    </row>
    <row r="20" spans="2:19" x14ac:dyDescent="0.3">
      <c r="B20" s="37">
        <v>5</v>
      </c>
      <c r="C20" s="3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40">
        <f t="shared" si="0"/>
        <v>0</v>
      </c>
      <c r="R20" s="24" t="e">
        <f t="shared" si="1"/>
        <v>#DIV/0!</v>
      </c>
      <c r="S20" s="26" t="e">
        <f t="shared" si="2"/>
        <v>#DIV/0!</v>
      </c>
    </row>
    <row r="21" spans="2:19" x14ac:dyDescent="0.3">
      <c r="B21" s="38">
        <v>6</v>
      </c>
      <c r="C21" s="3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41">
        <f t="shared" si="0"/>
        <v>0</v>
      </c>
      <c r="R21" s="25" t="e">
        <f t="shared" si="1"/>
        <v>#DIV/0!</v>
      </c>
      <c r="S21" s="27" t="e">
        <f t="shared" si="2"/>
        <v>#DIV/0!</v>
      </c>
    </row>
    <row r="22" spans="2:19" x14ac:dyDescent="0.3">
      <c r="B22" s="37">
        <v>7</v>
      </c>
      <c r="C22" s="3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40">
        <f t="shared" si="0"/>
        <v>0</v>
      </c>
      <c r="R22" s="24" t="e">
        <f t="shared" si="1"/>
        <v>#DIV/0!</v>
      </c>
      <c r="S22" s="26" t="e">
        <f t="shared" si="2"/>
        <v>#DIV/0!</v>
      </c>
    </row>
    <row r="23" spans="2:19" x14ac:dyDescent="0.3">
      <c r="B23" s="38">
        <v>8</v>
      </c>
      <c r="C23" s="3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41">
        <f t="shared" si="0"/>
        <v>0</v>
      </c>
      <c r="R23" s="25" t="e">
        <f t="shared" si="1"/>
        <v>#DIV/0!</v>
      </c>
      <c r="S23" s="27" t="e">
        <f t="shared" si="2"/>
        <v>#DIV/0!</v>
      </c>
    </row>
    <row r="24" spans="2:19" x14ac:dyDescent="0.3">
      <c r="B24" s="37">
        <v>9</v>
      </c>
      <c r="C24" s="3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40">
        <f t="shared" si="0"/>
        <v>0</v>
      </c>
      <c r="R24" s="24" t="e">
        <f t="shared" si="1"/>
        <v>#DIV/0!</v>
      </c>
      <c r="S24" s="26" t="e">
        <f t="shared" si="2"/>
        <v>#DIV/0!</v>
      </c>
    </row>
    <row r="25" spans="2:19" x14ac:dyDescent="0.3">
      <c r="B25" s="38">
        <v>10</v>
      </c>
      <c r="C25" s="3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41">
        <f t="shared" si="0"/>
        <v>0</v>
      </c>
      <c r="R25" s="25" t="e">
        <f t="shared" si="1"/>
        <v>#DIV/0!</v>
      </c>
      <c r="S25" s="27" t="e">
        <f t="shared" si="2"/>
        <v>#DIV/0!</v>
      </c>
    </row>
    <row r="26" spans="2:19" x14ac:dyDescent="0.3">
      <c r="B26" s="37">
        <v>11</v>
      </c>
      <c r="C26" s="3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40">
        <f t="shared" si="0"/>
        <v>0</v>
      </c>
      <c r="R26" s="24" t="e">
        <f t="shared" si="1"/>
        <v>#DIV/0!</v>
      </c>
      <c r="S26" s="26" t="e">
        <f t="shared" si="2"/>
        <v>#DIV/0!</v>
      </c>
    </row>
    <row r="27" spans="2:19" x14ac:dyDescent="0.3">
      <c r="B27" s="38">
        <v>12</v>
      </c>
      <c r="C27" s="3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41">
        <f t="shared" si="0"/>
        <v>0</v>
      </c>
      <c r="R27" s="25" t="e">
        <f t="shared" si="1"/>
        <v>#DIV/0!</v>
      </c>
      <c r="S27" s="27" t="e">
        <f t="shared" si="2"/>
        <v>#DIV/0!</v>
      </c>
    </row>
    <row r="28" spans="2:19" x14ac:dyDescent="0.3">
      <c r="B28" s="37">
        <v>13</v>
      </c>
      <c r="C28" s="3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40">
        <f t="shared" si="0"/>
        <v>0</v>
      </c>
      <c r="R28" s="24" t="e">
        <f t="shared" si="1"/>
        <v>#DIV/0!</v>
      </c>
      <c r="S28" s="26" t="e">
        <f t="shared" si="2"/>
        <v>#DIV/0!</v>
      </c>
    </row>
    <row r="29" spans="2:19" x14ac:dyDescent="0.3">
      <c r="B29" s="38">
        <v>14</v>
      </c>
      <c r="C29" s="3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41">
        <f t="shared" si="0"/>
        <v>0</v>
      </c>
      <c r="R29" s="25" t="e">
        <f t="shared" si="1"/>
        <v>#DIV/0!</v>
      </c>
      <c r="S29" s="27" t="e">
        <f t="shared" si="2"/>
        <v>#DIV/0!</v>
      </c>
    </row>
    <row r="30" spans="2:19" x14ac:dyDescent="0.3">
      <c r="B30" s="37">
        <v>15</v>
      </c>
      <c r="C30" s="3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40">
        <f t="shared" si="0"/>
        <v>0</v>
      </c>
      <c r="R30" s="24" t="e">
        <f t="shared" si="1"/>
        <v>#DIV/0!</v>
      </c>
      <c r="S30" s="26" t="e">
        <f t="shared" si="2"/>
        <v>#DIV/0!</v>
      </c>
    </row>
    <row r="31" spans="2:19" x14ac:dyDescent="0.3">
      <c r="B31" s="38">
        <v>16</v>
      </c>
      <c r="C31" s="3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41">
        <f t="shared" si="0"/>
        <v>0</v>
      </c>
      <c r="R31" s="25" t="e">
        <f t="shared" si="1"/>
        <v>#DIV/0!</v>
      </c>
      <c r="S31" s="27" t="e">
        <f t="shared" si="2"/>
        <v>#DIV/0!</v>
      </c>
    </row>
    <row r="32" spans="2:19" x14ac:dyDescent="0.3">
      <c r="B32" s="37">
        <v>17</v>
      </c>
      <c r="C32" s="3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0">
        <f t="shared" si="0"/>
        <v>0</v>
      </c>
      <c r="R32" s="24" t="e">
        <f t="shared" si="1"/>
        <v>#DIV/0!</v>
      </c>
      <c r="S32" s="26" t="e">
        <f t="shared" si="2"/>
        <v>#DIV/0!</v>
      </c>
    </row>
    <row r="33" spans="2:19" x14ac:dyDescent="0.3">
      <c r="B33" s="38">
        <v>18</v>
      </c>
      <c r="C33" s="3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41">
        <f t="shared" si="0"/>
        <v>0</v>
      </c>
      <c r="R33" s="25" t="e">
        <f t="shared" si="1"/>
        <v>#DIV/0!</v>
      </c>
      <c r="S33" s="27" t="e">
        <f t="shared" si="2"/>
        <v>#DIV/0!</v>
      </c>
    </row>
    <row r="34" spans="2:19" x14ac:dyDescent="0.3">
      <c r="B34" s="37">
        <v>19</v>
      </c>
      <c r="C34" s="3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40">
        <f t="shared" si="0"/>
        <v>0</v>
      </c>
      <c r="R34" s="24" t="e">
        <f t="shared" si="1"/>
        <v>#DIV/0!</v>
      </c>
      <c r="S34" s="26" t="e">
        <f t="shared" si="2"/>
        <v>#DIV/0!</v>
      </c>
    </row>
    <row r="35" spans="2:19" x14ac:dyDescent="0.3">
      <c r="B35" s="38">
        <v>20</v>
      </c>
      <c r="C35" s="3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41">
        <f t="shared" si="0"/>
        <v>0</v>
      </c>
      <c r="R35" s="25" t="e">
        <f t="shared" si="1"/>
        <v>#DIV/0!</v>
      </c>
      <c r="S35" s="27" t="e">
        <f t="shared" si="2"/>
        <v>#DIV/0!</v>
      </c>
    </row>
    <row r="36" spans="2:19" x14ac:dyDescent="0.3">
      <c r="B36" s="37">
        <v>21</v>
      </c>
      <c r="C36" s="3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40">
        <f t="shared" si="0"/>
        <v>0</v>
      </c>
      <c r="R36" s="24" t="e">
        <f t="shared" si="1"/>
        <v>#DIV/0!</v>
      </c>
      <c r="S36" s="26" t="e">
        <f t="shared" si="2"/>
        <v>#DIV/0!</v>
      </c>
    </row>
    <row r="37" spans="2:19" x14ac:dyDescent="0.3">
      <c r="B37" s="38">
        <v>22</v>
      </c>
      <c r="C37" s="3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41">
        <f t="shared" si="0"/>
        <v>0</v>
      </c>
      <c r="R37" s="25" t="e">
        <f t="shared" si="1"/>
        <v>#DIV/0!</v>
      </c>
      <c r="S37" s="27" t="e">
        <f t="shared" si="2"/>
        <v>#DIV/0!</v>
      </c>
    </row>
    <row r="38" spans="2:19" x14ac:dyDescent="0.3">
      <c r="B38" s="37">
        <v>23</v>
      </c>
      <c r="C38" s="3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40">
        <f t="shared" si="0"/>
        <v>0</v>
      </c>
      <c r="R38" s="24" t="e">
        <f t="shared" si="1"/>
        <v>#DIV/0!</v>
      </c>
      <c r="S38" s="26" t="e">
        <f t="shared" si="2"/>
        <v>#DIV/0!</v>
      </c>
    </row>
    <row r="39" spans="2:19" x14ac:dyDescent="0.3">
      <c r="B39" s="38">
        <v>24</v>
      </c>
      <c r="C39" s="3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41">
        <f t="shared" si="0"/>
        <v>0</v>
      </c>
      <c r="R39" s="25" t="e">
        <f t="shared" si="1"/>
        <v>#DIV/0!</v>
      </c>
      <c r="S39" s="27" t="e">
        <f t="shared" si="2"/>
        <v>#DIV/0!</v>
      </c>
    </row>
    <row r="40" spans="2:19" x14ac:dyDescent="0.3">
      <c r="B40" s="37">
        <v>25</v>
      </c>
      <c r="C40" s="3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40">
        <f t="shared" si="0"/>
        <v>0</v>
      </c>
      <c r="R40" s="24" t="e">
        <f t="shared" si="1"/>
        <v>#DIV/0!</v>
      </c>
      <c r="S40" s="26" t="e">
        <f t="shared" si="2"/>
        <v>#DIV/0!</v>
      </c>
    </row>
    <row r="41" spans="2:19" x14ac:dyDescent="0.3">
      <c r="B41" s="38">
        <v>26</v>
      </c>
      <c r="C41" s="34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41">
        <f t="shared" si="0"/>
        <v>0</v>
      </c>
      <c r="R41" s="25" t="e">
        <f t="shared" si="1"/>
        <v>#DIV/0!</v>
      </c>
      <c r="S41" s="27" t="e">
        <f t="shared" si="2"/>
        <v>#DIV/0!</v>
      </c>
    </row>
    <row r="42" spans="2:19" x14ac:dyDescent="0.3">
      <c r="B42" s="37">
        <v>27</v>
      </c>
      <c r="C42" s="3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40">
        <f t="shared" si="0"/>
        <v>0</v>
      </c>
      <c r="R42" s="24" t="e">
        <f t="shared" si="1"/>
        <v>#DIV/0!</v>
      </c>
      <c r="S42" s="26" t="e">
        <f t="shared" si="2"/>
        <v>#DIV/0!</v>
      </c>
    </row>
    <row r="43" spans="2:19" x14ac:dyDescent="0.3">
      <c r="B43" s="38">
        <v>28</v>
      </c>
      <c r="C43" s="3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41">
        <f t="shared" si="0"/>
        <v>0</v>
      </c>
      <c r="R43" s="25" t="e">
        <f t="shared" si="1"/>
        <v>#DIV/0!</v>
      </c>
      <c r="S43" s="27" t="e">
        <f t="shared" si="2"/>
        <v>#DIV/0!</v>
      </c>
    </row>
    <row r="44" spans="2:19" x14ac:dyDescent="0.3">
      <c r="B44" s="37">
        <v>29</v>
      </c>
      <c r="C44" s="3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40">
        <f t="shared" si="0"/>
        <v>0</v>
      </c>
      <c r="R44" s="24" t="e">
        <f t="shared" si="1"/>
        <v>#DIV/0!</v>
      </c>
      <c r="S44" s="26" t="e">
        <f t="shared" si="2"/>
        <v>#DIV/0!</v>
      </c>
    </row>
    <row r="45" spans="2:19" x14ac:dyDescent="0.3">
      <c r="B45" s="38">
        <v>30</v>
      </c>
      <c r="C45" s="3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41">
        <f t="shared" si="0"/>
        <v>0</v>
      </c>
      <c r="R45" s="25" t="e">
        <f t="shared" si="1"/>
        <v>#DIV/0!</v>
      </c>
      <c r="S45" s="27" t="e">
        <f t="shared" si="2"/>
        <v>#DIV/0!</v>
      </c>
    </row>
    <row r="46" spans="2:19" x14ac:dyDescent="0.3">
      <c r="B46" s="37">
        <v>31</v>
      </c>
      <c r="C46" s="3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40">
        <f t="shared" si="0"/>
        <v>0</v>
      </c>
      <c r="R46" s="24" t="e">
        <f t="shared" si="1"/>
        <v>#DIV/0!</v>
      </c>
      <c r="S46" s="26" t="e">
        <f t="shared" si="2"/>
        <v>#DIV/0!</v>
      </c>
    </row>
    <row r="47" spans="2:19" x14ac:dyDescent="0.3">
      <c r="B47" s="38">
        <v>32</v>
      </c>
      <c r="C47" s="34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41">
        <f t="shared" si="0"/>
        <v>0</v>
      </c>
      <c r="R47" s="25" t="e">
        <f t="shared" si="1"/>
        <v>#DIV/0!</v>
      </c>
      <c r="S47" s="27" t="e">
        <f t="shared" si="2"/>
        <v>#DIV/0!</v>
      </c>
    </row>
    <row r="48" spans="2:19" x14ac:dyDescent="0.3">
      <c r="B48" s="37">
        <v>33</v>
      </c>
      <c r="C48" s="3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40">
        <f t="shared" si="0"/>
        <v>0</v>
      </c>
      <c r="R48" s="24" t="e">
        <f t="shared" si="1"/>
        <v>#DIV/0!</v>
      </c>
      <c r="S48" s="26" t="e">
        <f t="shared" si="2"/>
        <v>#DIV/0!</v>
      </c>
    </row>
    <row r="49" spans="2:25" x14ac:dyDescent="0.3">
      <c r="B49" s="38">
        <v>34</v>
      </c>
      <c r="C49" s="3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41">
        <f t="shared" si="0"/>
        <v>0</v>
      </c>
      <c r="R49" s="25" t="e">
        <f t="shared" si="1"/>
        <v>#DIV/0!</v>
      </c>
      <c r="S49" s="27" t="e">
        <f t="shared" si="2"/>
        <v>#DIV/0!</v>
      </c>
    </row>
    <row r="50" spans="2:25" ht="15" thickBot="1" x14ac:dyDescent="0.35">
      <c r="B50" s="39">
        <v>35</v>
      </c>
      <c r="C50" s="36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42">
        <f t="shared" si="0"/>
        <v>0</v>
      </c>
      <c r="R50" s="29" t="e">
        <f t="shared" si="1"/>
        <v>#DIV/0!</v>
      </c>
      <c r="S50" s="30" t="e">
        <f t="shared" si="2"/>
        <v>#DIV/0!</v>
      </c>
    </row>
    <row r="51" spans="2:25" ht="21.6" customHeight="1" thickBot="1" x14ac:dyDescent="0.35"/>
    <row r="52" spans="2:25" ht="16.2" customHeight="1" thickBot="1" x14ac:dyDescent="0.35">
      <c r="B52" s="8"/>
      <c r="C52" s="154" t="s">
        <v>10</v>
      </c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6"/>
      <c r="Q52" s="55"/>
    </row>
    <row r="53" spans="2:25" ht="15" thickBot="1" x14ac:dyDescent="0.35">
      <c r="B53" s="9" t="s">
        <v>11</v>
      </c>
      <c r="C53" s="10" t="str">
        <f t="shared" ref="C53:P53" si="3">C15</f>
        <v>Criterio 1</v>
      </c>
      <c r="D53" s="11" t="str">
        <f t="shared" si="3"/>
        <v>Criterio 2</v>
      </c>
      <c r="E53" s="11" t="str">
        <f t="shared" si="3"/>
        <v>Criterio 3</v>
      </c>
      <c r="F53" s="11" t="str">
        <f t="shared" si="3"/>
        <v>Criterio 4</v>
      </c>
      <c r="G53" s="10" t="str">
        <f t="shared" si="3"/>
        <v>Criterio 5</v>
      </c>
      <c r="H53" s="11" t="str">
        <f t="shared" si="3"/>
        <v>Criterio 6</v>
      </c>
      <c r="I53" s="11" t="str">
        <f t="shared" si="3"/>
        <v>Criterio 7</v>
      </c>
      <c r="J53" s="11" t="str">
        <f t="shared" si="3"/>
        <v>Criterio 8</v>
      </c>
      <c r="K53" s="10" t="str">
        <f t="shared" si="3"/>
        <v>Criterio 9</v>
      </c>
      <c r="L53" s="11" t="str">
        <f t="shared" si="3"/>
        <v>Criterio 10</v>
      </c>
      <c r="M53" s="11" t="str">
        <f t="shared" si="3"/>
        <v>Criterio 11</v>
      </c>
      <c r="N53" s="11" t="str">
        <f t="shared" si="3"/>
        <v>Criterio 12</v>
      </c>
      <c r="O53" s="10" t="str">
        <f t="shared" si="3"/>
        <v>Criterio 13</v>
      </c>
      <c r="P53" s="12" t="str">
        <f t="shared" si="3"/>
        <v>Criterio 14</v>
      </c>
    </row>
    <row r="54" spans="2:25" x14ac:dyDescent="0.3">
      <c r="B54" s="86" t="s">
        <v>17</v>
      </c>
      <c r="C54" s="77" t="e">
        <f t="shared" ref="C54:P54" si="4">(COUNTIF(C16:C50,6))/COUNT(C16:C50)</f>
        <v>#DIV/0!</v>
      </c>
      <c r="D54" s="3" t="e">
        <f t="shared" si="4"/>
        <v>#DIV/0!</v>
      </c>
      <c r="E54" s="3" t="e">
        <f t="shared" si="4"/>
        <v>#DIV/0!</v>
      </c>
      <c r="F54" s="3" t="e">
        <f t="shared" si="4"/>
        <v>#DIV/0!</v>
      </c>
      <c r="G54" s="3" t="e">
        <f t="shared" si="4"/>
        <v>#DIV/0!</v>
      </c>
      <c r="H54" s="3" t="e">
        <f t="shared" si="4"/>
        <v>#DIV/0!</v>
      </c>
      <c r="I54" s="3" t="e">
        <f t="shared" si="4"/>
        <v>#DIV/0!</v>
      </c>
      <c r="J54" s="3" t="e">
        <f t="shared" si="4"/>
        <v>#DIV/0!</v>
      </c>
      <c r="K54" s="3" t="e">
        <f t="shared" si="4"/>
        <v>#DIV/0!</v>
      </c>
      <c r="L54" s="3" t="e">
        <f t="shared" si="4"/>
        <v>#DIV/0!</v>
      </c>
      <c r="M54" s="3" t="e">
        <f t="shared" si="4"/>
        <v>#DIV/0!</v>
      </c>
      <c r="N54" s="3" t="e">
        <f t="shared" si="4"/>
        <v>#DIV/0!</v>
      </c>
      <c r="O54" s="3" t="e">
        <f t="shared" si="4"/>
        <v>#DIV/0!</v>
      </c>
      <c r="P54" s="5" t="e">
        <f t="shared" si="4"/>
        <v>#DIV/0!</v>
      </c>
    </row>
    <row r="55" spans="2:25" x14ac:dyDescent="0.3">
      <c r="B55" s="87" t="s">
        <v>16</v>
      </c>
      <c r="C55" s="78" t="e">
        <f t="shared" ref="C55:P55" si="5">(COUNTIF(C16:C50,5))/COUNT(C16:C50)</f>
        <v>#DIV/0!</v>
      </c>
      <c r="D55" s="13" t="e">
        <f t="shared" si="5"/>
        <v>#DIV/0!</v>
      </c>
      <c r="E55" s="13" t="e">
        <f t="shared" si="5"/>
        <v>#DIV/0!</v>
      </c>
      <c r="F55" s="13" t="e">
        <f t="shared" si="5"/>
        <v>#DIV/0!</v>
      </c>
      <c r="G55" s="13" t="e">
        <f t="shared" si="5"/>
        <v>#DIV/0!</v>
      </c>
      <c r="H55" s="13" t="e">
        <f t="shared" si="5"/>
        <v>#DIV/0!</v>
      </c>
      <c r="I55" s="13" t="e">
        <f t="shared" si="5"/>
        <v>#DIV/0!</v>
      </c>
      <c r="J55" s="13" t="e">
        <f t="shared" si="5"/>
        <v>#DIV/0!</v>
      </c>
      <c r="K55" s="13" t="e">
        <f t="shared" si="5"/>
        <v>#DIV/0!</v>
      </c>
      <c r="L55" s="13" t="e">
        <f t="shared" si="5"/>
        <v>#DIV/0!</v>
      </c>
      <c r="M55" s="13" t="e">
        <f t="shared" si="5"/>
        <v>#DIV/0!</v>
      </c>
      <c r="N55" s="13" t="e">
        <f t="shared" si="5"/>
        <v>#DIV/0!</v>
      </c>
      <c r="O55" s="13" t="e">
        <f t="shared" si="5"/>
        <v>#DIV/0!</v>
      </c>
      <c r="P55" s="16" t="e">
        <f t="shared" si="5"/>
        <v>#DIV/0!</v>
      </c>
    </row>
    <row r="56" spans="2:25" x14ac:dyDescent="0.3">
      <c r="B56" s="88" t="s">
        <v>18</v>
      </c>
      <c r="C56" s="77" t="e">
        <f t="shared" ref="C56:P56" si="6">(COUNTIF(C16:C50,4))/COUNT(C16:C50)</f>
        <v>#DIV/0!</v>
      </c>
      <c r="D56" s="3" t="e">
        <f t="shared" si="6"/>
        <v>#DIV/0!</v>
      </c>
      <c r="E56" s="3" t="e">
        <f t="shared" si="6"/>
        <v>#DIV/0!</v>
      </c>
      <c r="F56" s="3" t="e">
        <f t="shared" si="6"/>
        <v>#DIV/0!</v>
      </c>
      <c r="G56" s="3" t="e">
        <f t="shared" si="6"/>
        <v>#DIV/0!</v>
      </c>
      <c r="H56" s="3" t="e">
        <f t="shared" si="6"/>
        <v>#DIV/0!</v>
      </c>
      <c r="I56" s="3" t="e">
        <f t="shared" si="6"/>
        <v>#DIV/0!</v>
      </c>
      <c r="J56" s="3" t="e">
        <f t="shared" si="6"/>
        <v>#DIV/0!</v>
      </c>
      <c r="K56" s="3" t="e">
        <f t="shared" si="6"/>
        <v>#DIV/0!</v>
      </c>
      <c r="L56" s="3" t="e">
        <f t="shared" si="6"/>
        <v>#DIV/0!</v>
      </c>
      <c r="M56" s="3" t="e">
        <f t="shared" si="6"/>
        <v>#DIV/0!</v>
      </c>
      <c r="N56" s="3" t="e">
        <f t="shared" si="6"/>
        <v>#DIV/0!</v>
      </c>
      <c r="O56" s="3" t="e">
        <f t="shared" si="6"/>
        <v>#DIV/0!</v>
      </c>
      <c r="P56" s="5" t="e">
        <f t="shared" si="6"/>
        <v>#DIV/0!</v>
      </c>
    </row>
    <row r="57" spans="2:25" x14ac:dyDescent="0.3">
      <c r="B57" s="89" t="s">
        <v>19</v>
      </c>
      <c r="C57" s="79" t="e">
        <f t="shared" ref="C57:P57" si="7">COUNTIF(C16:C50,3)/COUNT(C16:C50)</f>
        <v>#DIV/0!</v>
      </c>
      <c r="D57" s="14" t="e">
        <f t="shared" si="7"/>
        <v>#DIV/0!</v>
      </c>
      <c r="E57" s="14" t="e">
        <f t="shared" si="7"/>
        <v>#DIV/0!</v>
      </c>
      <c r="F57" s="14" t="e">
        <f t="shared" si="7"/>
        <v>#DIV/0!</v>
      </c>
      <c r="G57" s="14" t="e">
        <f t="shared" si="7"/>
        <v>#DIV/0!</v>
      </c>
      <c r="H57" s="14" t="e">
        <f t="shared" si="7"/>
        <v>#DIV/0!</v>
      </c>
      <c r="I57" s="14" t="e">
        <f t="shared" si="7"/>
        <v>#DIV/0!</v>
      </c>
      <c r="J57" s="14" t="e">
        <f t="shared" si="7"/>
        <v>#DIV/0!</v>
      </c>
      <c r="K57" s="14" t="e">
        <f t="shared" si="7"/>
        <v>#DIV/0!</v>
      </c>
      <c r="L57" s="14" t="e">
        <f t="shared" si="7"/>
        <v>#DIV/0!</v>
      </c>
      <c r="M57" s="14" t="e">
        <f t="shared" si="7"/>
        <v>#DIV/0!</v>
      </c>
      <c r="N57" s="14" t="e">
        <f t="shared" si="7"/>
        <v>#DIV/0!</v>
      </c>
      <c r="O57" s="14" t="e">
        <f t="shared" si="7"/>
        <v>#DIV/0!</v>
      </c>
      <c r="P57" s="17" t="e">
        <f t="shared" si="7"/>
        <v>#DIV/0!</v>
      </c>
    </row>
    <row r="58" spans="2:25" x14ac:dyDescent="0.3">
      <c r="B58" s="90" t="s">
        <v>20</v>
      </c>
      <c r="C58" s="77" t="e">
        <f t="shared" ref="C58:P58" si="8">COUNTIF(C16:C50,2)/COUNT(C16:C50)</f>
        <v>#DIV/0!</v>
      </c>
      <c r="D58" s="3" t="e">
        <f t="shared" si="8"/>
        <v>#DIV/0!</v>
      </c>
      <c r="E58" s="3" t="e">
        <f t="shared" si="8"/>
        <v>#DIV/0!</v>
      </c>
      <c r="F58" s="3" t="e">
        <f t="shared" si="8"/>
        <v>#DIV/0!</v>
      </c>
      <c r="G58" s="3" t="e">
        <f t="shared" si="8"/>
        <v>#DIV/0!</v>
      </c>
      <c r="H58" s="3" t="e">
        <f t="shared" si="8"/>
        <v>#DIV/0!</v>
      </c>
      <c r="I58" s="3" t="e">
        <f t="shared" si="8"/>
        <v>#DIV/0!</v>
      </c>
      <c r="J58" s="3" t="e">
        <f t="shared" si="8"/>
        <v>#DIV/0!</v>
      </c>
      <c r="K58" s="3" t="e">
        <f t="shared" si="8"/>
        <v>#DIV/0!</v>
      </c>
      <c r="L58" s="3" t="e">
        <f t="shared" si="8"/>
        <v>#DIV/0!</v>
      </c>
      <c r="M58" s="3" t="e">
        <f t="shared" si="8"/>
        <v>#DIV/0!</v>
      </c>
      <c r="N58" s="3" t="e">
        <f t="shared" si="8"/>
        <v>#DIV/0!</v>
      </c>
      <c r="O58" s="3" t="e">
        <f t="shared" si="8"/>
        <v>#DIV/0!</v>
      </c>
      <c r="P58" s="5" t="e">
        <f t="shared" si="8"/>
        <v>#DIV/0!</v>
      </c>
    </row>
    <row r="59" spans="2:25" x14ac:dyDescent="0.3">
      <c r="B59" s="91" t="s">
        <v>21</v>
      </c>
      <c r="C59" s="80" t="e">
        <f t="shared" ref="C59:P59" si="9">COUNTIF(C16:C50,1)/COUNT(C16:C50)</f>
        <v>#DIV/0!</v>
      </c>
      <c r="D59" s="15" t="e">
        <f t="shared" si="9"/>
        <v>#DIV/0!</v>
      </c>
      <c r="E59" s="15" t="e">
        <f t="shared" si="9"/>
        <v>#DIV/0!</v>
      </c>
      <c r="F59" s="15" t="e">
        <f t="shared" si="9"/>
        <v>#DIV/0!</v>
      </c>
      <c r="G59" s="15" t="e">
        <f t="shared" si="9"/>
        <v>#DIV/0!</v>
      </c>
      <c r="H59" s="15" t="e">
        <f t="shared" si="9"/>
        <v>#DIV/0!</v>
      </c>
      <c r="I59" s="15" t="e">
        <f t="shared" si="9"/>
        <v>#DIV/0!</v>
      </c>
      <c r="J59" s="15" t="e">
        <f t="shared" si="9"/>
        <v>#DIV/0!</v>
      </c>
      <c r="K59" s="15" t="e">
        <f t="shared" si="9"/>
        <v>#DIV/0!</v>
      </c>
      <c r="L59" s="15" t="e">
        <f t="shared" si="9"/>
        <v>#DIV/0!</v>
      </c>
      <c r="M59" s="15" t="e">
        <f t="shared" si="9"/>
        <v>#DIV/0!</v>
      </c>
      <c r="N59" s="15" t="e">
        <f t="shared" si="9"/>
        <v>#DIV/0!</v>
      </c>
      <c r="O59" s="15" t="e">
        <f t="shared" si="9"/>
        <v>#DIV/0!</v>
      </c>
      <c r="P59" s="18" t="e">
        <f t="shared" si="9"/>
        <v>#DIV/0!</v>
      </c>
      <c r="Q59" s="57"/>
    </row>
    <row r="60" spans="2:25" ht="15" thickBot="1" x14ac:dyDescent="0.35">
      <c r="B60" s="92" t="s">
        <v>22</v>
      </c>
      <c r="C60" s="81" t="e">
        <f t="shared" ref="C60:P60" si="10">COUNTIF(C16:C50,0)/COUNT(C16:C50)</f>
        <v>#DIV/0!</v>
      </c>
      <c r="D60" s="4" t="e">
        <f t="shared" si="10"/>
        <v>#DIV/0!</v>
      </c>
      <c r="E60" s="4" t="e">
        <f t="shared" si="10"/>
        <v>#DIV/0!</v>
      </c>
      <c r="F60" s="4" t="e">
        <f t="shared" si="10"/>
        <v>#DIV/0!</v>
      </c>
      <c r="G60" s="4" t="e">
        <f t="shared" si="10"/>
        <v>#DIV/0!</v>
      </c>
      <c r="H60" s="4" t="e">
        <f t="shared" si="10"/>
        <v>#DIV/0!</v>
      </c>
      <c r="I60" s="4" t="e">
        <f t="shared" si="10"/>
        <v>#DIV/0!</v>
      </c>
      <c r="J60" s="4" t="e">
        <f t="shared" si="10"/>
        <v>#DIV/0!</v>
      </c>
      <c r="K60" s="4" t="e">
        <f t="shared" si="10"/>
        <v>#DIV/0!</v>
      </c>
      <c r="L60" s="4" t="e">
        <f t="shared" si="10"/>
        <v>#DIV/0!</v>
      </c>
      <c r="M60" s="4" t="e">
        <f t="shared" si="10"/>
        <v>#DIV/0!</v>
      </c>
      <c r="N60" s="4" t="e">
        <f t="shared" si="10"/>
        <v>#DIV/0!</v>
      </c>
      <c r="O60" s="4" t="e">
        <f t="shared" si="10"/>
        <v>#DIV/0!</v>
      </c>
      <c r="P60" s="6" t="e">
        <f t="shared" si="10"/>
        <v>#DIV/0!</v>
      </c>
      <c r="S60" s="57"/>
      <c r="T60" s="57"/>
      <c r="U60" s="57"/>
      <c r="V60" s="57"/>
      <c r="W60" s="57"/>
      <c r="X60" s="57"/>
      <c r="Y60" s="57"/>
    </row>
    <row r="61" spans="2:25" ht="15" thickBot="1" x14ac:dyDescent="0.35">
      <c r="B61" s="93" t="s">
        <v>48</v>
      </c>
      <c r="C61" s="82" t="e">
        <f>SUM(C54:C56)</f>
        <v>#DIV/0!</v>
      </c>
      <c r="D61" s="51" t="e">
        <f>SUM(D54:D56)</f>
        <v>#DIV/0!</v>
      </c>
      <c r="E61" s="51" t="e">
        <f>SUM(E54:E56)</f>
        <v>#DIV/0!</v>
      </c>
      <c r="F61" s="51" t="e">
        <f t="shared" ref="F61:P61" si="11">SUM(F54:F56)</f>
        <v>#DIV/0!</v>
      </c>
      <c r="G61" s="51" t="e">
        <f t="shared" si="11"/>
        <v>#DIV/0!</v>
      </c>
      <c r="H61" s="51" t="e">
        <f t="shared" si="11"/>
        <v>#DIV/0!</v>
      </c>
      <c r="I61" s="51" t="e">
        <f t="shared" si="11"/>
        <v>#DIV/0!</v>
      </c>
      <c r="J61" s="51" t="e">
        <f t="shared" si="11"/>
        <v>#DIV/0!</v>
      </c>
      <c r="K61" s="51" t="e">
        <f t="shared" si="11"/>
        <v>#DIV/0!</v>
      </c>
      <c r="L61" s="51" t="e">
        <f t="shared" si="11"/>
        <v>#DIV/0!</v>
      </c>
      <c r="M61" s="51" t="e">
        <f t="shared" si="11"/>
        <v>#DIV/0!</v>
      </c>
      <c r="N61" s="51" t="e">
        <f t="shared" si="11"/>
        <v>#DIV/0!</v>
      </c>
      <c r="O61" s="51" t="e">
        <f t="shared" si="11"/>
        <v>#DIV/0!</v>
      </c>
      <c r="P61" s="53" t="e">
        <f t="shared" si="11"/>
        <v>#DIV/0!</v>
      </c>
      <c r="R61" s="57"/>
      <c r="S61" s="57"/>
      <c r="T61" s="57"/>
      <c r="U61" s="57"/>
      <c r="V61" s="57"/>
      <c r="W61" s="57"/>
      <c r="X61" s="57"/>
      <c r="Y61" s="57"/>
    </row>
    <row r="62" spans="2:25" x14ac:dyDescent="0.3">
      <c r="B62" s="94" t="s">
        <v>49</v>
      </c>
      <c r="C62" s="83" t="e">
        <f>SUM(C57:C60)</f>
        <v>#DIV/0!</v>
      </c>
      <c r="D62" s="52" t="e">
        <f t="shared" ref="D62:P62" si="12">SUM(D57:D60)</f>
        <v>#DIV/0!</v>
      </c>
      <c r="E62" s="52" t="e">
        <f t="shared" si="12"/>
        <v>#DIV/0!</v>
      </c>
      <c r="F62" s="52" t="e">
        <f t="shared" si="12"/>
        <v>#DIV/0!</v>
      </c>
      <c r="G62" s="52" t="e">
        <f t="shared" si="12"/>
        <v>#DIV/0!</v>
      </c>
      <c r="H62" s="52" t="e">
        <f t="shared" si="12"/>
        <v>#DIV/0!</v>
      </c>
      <c r="I62" s="52" t="e">
        <f t="shared" si="12"/>
        <v>#DIV/0!</v>
      </c>
      <c r="J62" s="52" t="e">
        <f t="shared" si="12"/>
        <v>#DIV/0!</v>
      </c>
      <c r="K62" s="52" t="e">
        <f t="shared" si="12"/>
        <v>#DIV/0!</v>
      </c>
      <c r="L62" s="52" t="e">
        <f t="shared" si="12"/>
        <v>#DIV/0!</v>
      </c>
      <c r="M62" s="52" t="e">
        <f t="shared" si="12"/>
        <v>#DIV/0!</v>
      </c>
      <c r="N62" s="52" t="e">
        <f t="shared" si="12"/>
        <v>#DIV/0!</v>
      </c>
      <c r="O62" s="52" t="e">
        <f t="shared" si="12"/>
        <v>#DIV/0!</v>
      </c>
      <c r="P62" s="54" t="e">
        <f t="shared" si="12"/>
        <v>#DIV/0!</v>
      </c>
      <c r="R62" s="57"/>
      <c r="S62" s="60"/>
      <c r="T62" s="57"/>
      <c r="U62" s="57"/>
      <c r="V62" s="57"/>
      <c r="W62" s="57"/>
      <c r="X62" s="57"/>
      <c r="Y62" s="57"/>
    </row>
    <row r="63" spans="2:25" ht="15" thickBot="1" x14ac:dyDescent="0.35">
      <c r="B63" s="95" t="s">
        <v>12</v>
      </c>
      <c r="C63" s="84" t="e">
        <f t="shared" ref="C63:O63" si="13">SUM(C54:C60)</f>
        <v>#DIV/0!</v>
      </c>
      <c r="D63" s="58" t="e">
        <f t="shared" si="13"/>
        <v>#DIV/0!</v>
      </c>
      <c r="E63" s="58" t="e">
        <f t="shared" si="13"/>
        <v>#DIV/0!</v>
      </c>
      <c r="F63" s="58" t="e">
        <f t="shared" si="13"/>
        <v>#DIV/0!</v>
      </c>
      <c r="G63" s="58" t="e">
        <f t="shared" si="13"/>
        <v>#DIV/0!</v>
      </c>
      <c r="H63" s="58" t="e">
        <f t="shared" si="13"/>
        <v>#DIV/0!</v>
      </c>
      <c r="I63" s="58" t="e">
        <f t="shared" si="13"/>
        <v>#DIV/0!</v>
      </c>
      <c r="J63" s="58" t="e">
        <f t="shared" si="13"/>
        <v>#DIV/0!</v>
      </c>
      <c r="K63" s="58" t="e">
        <f t="shared" si="13"/>
        <v>#DIV/0!</v>
      </c>
      <c r="L63" s="58" t="e">
        <f t="shared" si="13"/>
        <v>#DIV/0!</v>
      </c>
      <c r="M63" s="58" t="e">
        <f t="shared" si="13"/>
        <v>#DIV/0!</v>
      </c>
      <c r="N63" s="58" t="e">
        <f t="shared" si="13"/>
        <v>#DIV/0!</v>
      </c>
      <c r="O63" s="58" t="e">
        <f t="shared" si="13"/>
        <v>#DIV/0!</v>
      </c>
      <c r="P63" s="59" t="e">
        <f>SUM(P54:P60)</f>
        <v>#DIV/0!</v>
      </c>
      <c r="R63" s="57"/>
      <c r="S63" s="57"/>
      <c r="T63" s="57"/>
      <c r="U63" s="57"/>
      <c r="V63" s="57"/>
      <c r="W63" s="57"/>
      <c r="X63" s="57"/>
      <c r="Y63" s="57"/>
    </row>
    <row r="64" spans="2:25" ht="15" thickBot="1" x14ac:dyDescent="0.35">
      <c r="B64" s="96" t="s">
        <v>33</v>
      </c>
      <c r="C64" s="85" t="str">
        <f>IFERROR(IF(C61&gt;=69.5%,"Si","No"),"--")</f>
        <v>--</v>
      </c>
      <c r="D64" s="61" t="str">
        <f t="shared" ref="D64:P64" si="14">IFERROR(IF(D61&gt;=69.5%,"Si","No"),"--")</f>
        <v>--</v>
      </c>
      <c r="E64" s="61" t="str">
        <f t="shared" si="14"/>
        <v>--</v>
      </c>
      <c r="F64" s="61" t="str">
        <f t="shared" si="14"/>
        <v>--</v>
      </c>
      <c r="G64" s="61" t="str">
        <f t="shared" si="14"/>
        <v>--</v>
      </c>
      <c r="H64" s="61" t="str">
        <f t="shared" si="14"/>
        <v>--</v>
      </c>
      <c r="I64" s="61" t="str">
        <f t="shared" si="14"/>
        <v>--</v>
      </c>
      <c r="J64" s="61" t="str">
        <f t="shared" si="14"/>
        <v>--</v>
      </c>
      <c r="K64" s="61" t="str">
        <f t="shared" si="14"/>
        <v>--</v>
      </c>
      <c r="L64" s="61" t="str">
        <f t="shared" si="14"/>
        <v>--</v>
      </c>
      <c r="M64" s="61" t="str">
        <f t="shared" si="14"/>
        <v>--</v>
      </c>
      <c r="N64" s="61" t="str">
        <f t="shared" si="14"/>
        <v>--</v>
      </c>
      <c r="O64" s="61" t="str">
        <f t="shared" si="14"/>
        <v>--</v>
      </c>
      <c r="P64" s="72" t="str">
        <f t="shared" si="14"/>
        <v>--</v>
      </c>
      <c r="Q64" s="56"/>
      <c r="S64" s="56"/>
    </row>
    <row r="65" spans="2:19" ht="15" thickBot="1" x14ac:dyDescent="0.35"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56"/>
      <c r="S65" s="56"/>
    </row>
    <row r="66" spans="2:19" ht="15" thickBot="1" x14ac:dyDescent="0.35">
      <c r="B66" s="139" t="s">
        <v>28</v>
      </c>
      <c r="C66" s="140"/>
      <c r="D66" s="140"/>
      <c r="E66" s="140"/>
      <c r="F66" s="140"/>
      <c r="G66" s="140"/>
      <c r="H66" s="140"/>
      <c r="I66" s="141"/>
      <c r="J66" s="74"/>
      <c r="K66" s="74"/>
      <c r="L66" s="74"/>
      <c r="M66" s="74"/>
      <c r="N66" s="74"/>
      <c r="O66" s="74"/>
      <c r="P66" s="74"/>
      <c r="Q66" s="56"/>
      <c r="S66" s="56"/>
    </row>
    <row r="67" spans="2:19" x14ac:dyDescent="0.3">
      <c r="B67" s="75" t="s">
        <v>24</v>
      </c>
      <c r="C67" s="136"/>
      <c r="D67" s="137"/>
      <c r="E67" s="137"/>
      <c r="F67" s="137"/>
      <c r="G67" s="137"/>
      <c r="H67" s="137"/>
      <c r="I67" s="138"/>
      <c r="J67" s="74"/>
      <c r="K67" s="74"/>
      <c r="L67" s="74"/>
      <c r="M67" s="74"/>
      <c r="N67" s="74"/>
      <c r="O67" s="74"/>
      <c r="P67" s="74"/>
      <c r="Q67" s="56"/>
      <c r="S67" s="56"/>
    </row>
    <row r="68" spans="2:19" ht="14.4" customHeight="1" x14ac:dyDescent="0.3">
      <c r="B68" s="97" t="s">
        <v>25</v>
      </c>
      <c r="C68" s="106"/>
      <c r="D68" s="107"/>
      <c r="E68" s="107"/>
      <c r="F68" s="107"/>
      <c r="G68" s="107"/>
      <c r="H68" s="107"/>
      <c r="I68" s="108"/>
      <c r="J68" s="74"/>
      <c r="K68" s="74"/>
      <c r="L68" s="74"/>
      <c r="M68" s="74"/>
      <c r="N68" s="74"/>
      <c r="O68" s="74"/>
      <c r="P68" s="74"/>
      <c r="Q68" s="56"/>
      <c r="S68" s="56"/>
    </row>
    <row r="69" spans="2:19" ht="14.4" customHeight="1" x14ac:dyDescent="0.3">
      <c r="B69" s="76" t="s">
        <v>26</v>
      </c>
      <c r="C69" s="157"/>
      <c r="D69" s="158"/>
      <c r="E69" s="158"/>
      <c r="F69" s="158"/>
      <c r="G69" s="158"/>
      <c r="H69" s="158"/>
      <c r="I69" s="159"/>
      <c r="J69" s="74"/>
      <c r="K69" s="74"/>
      <c r="L69" s="74"/>
      <c r="M69" s="74"/>
      <c r="N69" s="74"/>
      <c r="O69" s="74"/>
      <c r="P69" s="74"/>
      <c r="Q69" s="56"/>
      <c r="S69" s="56"/>
    </row>
    <row r="70" spans="2:19" x14ac:dyDescent="0.3">
      <c r="B70" s="97" t="s">
        <v>27</v>
      </c>
      <c r="C70" s="160"/>
      <c r="D70" s="161"/>
      <c r="E70" s="161"/>
      <c r="F70" s="161"/>
      <c r="G70" s="161"/>
      <c r="H70" s="161"/>
      <c r="I70" s="162"/>
      <c r="J70" s="74"/>
      <c r="K70" s="74"/>
      <c r="L70" s="74"/>
      <c r="M70" s="74"/>
      <c r="N70" s="74"/>
      <c r="O70" s="74"/>
      <c r="P70" s="74"/>
      <c r="Q70" s="56"/>
      <c r="S70" s="56"/>
    </row>
    <row r="71" spans="2:19" ht="14.4" customHeight="1" x14ac:dyDescent="0.3">
      <c r="B71" s="76" t="s">
        <v>50</v>
      </c>
      <c r="C71" s="157"/>
      <c r="D71" s="158"/>
      <c r="E71" s="158"/>
      <c r="F71" s="158"/>
      <c r="G71" s="158"/>
      <c r="H71" s="158"/>
      <c r="I71" s="159"/>
      <c r="J71" s="74"/>
      <c r="K71" s="74"/>
      <c r="L71" s="74"/>
      <c r="M71" s="74"/>
      <c r="N71" s="74"/>
      <c r="O71" s="74"/>
      <c r="P71" s="74"/>
      <c r="Q71" s="56"/>
      <c r="S71" s="56"/>
    </row>
    <row r="72" spans="2:19" ht="14.4" customHeight="1" x14ac:dyDescent="0.3">
      <c r="B72" s="97" t="s">
        <v>51</v>
      </c>
      <c r="C72" s="106"/>
      <c r="D72" s="107"/>
      <c r="E72" s="107"/>
      <c r="F72" s="107"/>
      <c r="G72" s="107"/>
      <c r="H72" s="107"/>
      <c r="I72" s="108"/>
      <c r="J72" s="74"/>
      <c r="K72" s="74"/>
      <c r="L72" s="74"/>
      <c r="M72" s="74"/>
      <c r="N72" s="74"/>
      <c r="O72" s="74"/>
      <c r="P72" s="74"/>
      <c r="Q72" s="56"/>
      <c r="S72" s="56"/>
    </row>
    <row r="73" spans="2:19" ht="14.4" customHeight="1" x14ac:dyDescent="0.3">
      <c r="B73" s="76" t="s">
        <v>52</v>
      </c>
      <c r="C73" s="103"/>
      <c r="D73" s="104"/>
      <c r="E73" s="104"/>
      <c r="F73" s="104"/>
      <c r="G73" s="104"/>
      <c r="H73" s="104"/>
      <c r="I73" s="105"/>
      <c r="J73" s="74"/>
      <c r="K73" s="74"/>
      <c r="L73" s="74"/>
      <c r="M73" s="74"/>
      <c r="N73" s="74"/>
      <c r="O73" s="74"/>
      <c r="P73" s="74"/>
      <c r="Q73" s="56"/>
      <c r="S73" s="56"/>
    </row>
    <row r="74" spans="2:19" ht="14.4" customHeight="1" x14ac:dyDescent="0.3">
      <c r="B74" s="97" t="s">
        <v>53</v>
      </c>
      <c r="C74" s="106"/>
      <c r="D74" s="107"/>
      <c r="E74" s="107"/>
      <c r="F74" s="107"/>
      <c r="G74" s="107"/>
      <c r="H74" s="107"/>
      <c r="I74" s="108"/>
      <c r="J74" s="74"/>
      <c r="K74" s="74"/>
      <c r="L74" s="74"/>
      <c r="M74" s="74"/>
      <c r="N74" s="74"/>
      <c r="O74" s="74"/>
      <c r="P74" s="74"/>
      <c r="Q74" s="56"/>
      <c r="S74" s="56"/>
    </row>
    <row r="75" spans="2:19" ht="14.4" customHeight="1" x14ac:dyDescent="0.3">
      <c r="B75" s="76" t="s">
        <v>54</v>
      </c>
      <c r="C75" s="157"/>
      <c r="D75" s="158"/>
      <c r="E75" s="158"/>
      <c r="F75" s="158"/>
      <c r="G75" s="158"/>
      <c r="H75" s="158"/>
      <c r="I75" s="159"/>
      <c r="J75" s="74"/>
      <c r="K75" s="74"/>
      <c r="L75" s="74"/>
      <c r="M75" s="74"/>
      <c r="N75" s="74"/>
      <c r="O75" s="74"/>
      <c r="P75" s="74"/>
      <c r="Q75" s="56"/>
      <c r="S75" s="56"/>
    </row>
    <row r="76" spans="2:19" ht="13.8" customHeight="1" x14ac:dyDescent="0.3">
      <c r="B76" s="98" t="s">
        <v>55</v>
      </c>
      <c r="C76" s="163"/>
      <c r="D76" s="164"/>
      <c r="E76" s="164"/>
      <c r="F76" s="164"/>
      <c r="G76" s="164"/>
      <c r="H76" s="164"/>
      <c r="I76" s="165"/>
      <c r="J76" s="74"/>
      <c r="K76" s="74"/>
      <c r="L76" s="74"/>
      <c r="M76" s="74"/>
      <c r="N76" s="74"/>
      <c r="O76" s="74"/>
      <c r="P76" s="74"/>
      <c r="Q76" s="56"/>
      <c r="S76" s="56"/>
    </row>
    <row r="77" spans="2:19" ht="14.4" customHeight="1" x14ac:dyDescent="0.3">
      <c r="B77" s="76" t="s">
        <v>56</v>
      </c>
      <c r="C77" s="157"/>
      <c r="D77" s="158"/>
      <c r="E77" s="158"/>
      <c r="F77" s="158"/>
      <c r="G77" s="158"/>
      <c r="H77" s="158"/>
      <c r="I77" s="159"/>
      <c r="J77" s="74"/>
      <c r="K77" s="74"/>
      <c r="L77" s="74"/>
      <c r="M77" s="74"/>
      <c r="N77" s="74"/>
      <c r="O77" s="74"/>
      <c r="P77" s="74"/>
      <c r="Q77" s="56"/>
      <c r="S77" s="56"/>
    </row>
    <row r="78" spans="2:19" ht="12.6" customHeight="1" x14ac:dyDescent="0.3">
      <c r="B78" s="97" t="s">
        <v>57</v>
      </c>
      <c r="C78" s="106"/>
      <c r="D78" s="107"/>
      <c r="E78" s="107"/>
      <c r="F78" s="107"/>
      <c r="G78" s="107"/>
      <c r="H78" s="107"/>
      <c r="I78" s="108"/>
      <c r="J78" s="74"/>
      <c r="K78" s="74"/>
      <c r="L78" s="74"/>
      <c r="M78" s="74"/>
      <c r="N78" s="74"/>
      <c r="O78" s="74"/>
      <c r="P78" s="74"/>
      <c r="Q78" s="56"/>
      <c r="S78" s="56"/>
    </row>
    <row r="79" spans="2:19" x14ac:dyDescent="0.3">
      <c r="B79" s="76" t="s">
        <v>59</v>
      </c>
      <c r="C79" s="103"/>
      <c r="D79" s="104"/>
      <c r="E79" s="104"/>
      <c r="F79" s="104"/>
      <c r="G79" s="104"/>
      <c r="H79" s="104"/>
      <c r="I79" s="105"/>
      <c r="J79" s="74"/>
      <c r="K79" s="74"/>
      <c r="L79" s="74"/>
      <c r="M79" s="74"/>
      <c r="N79" s="74"/>
      <c r="O79" s="74"/>
      <c r="P79" s="74"/>
      <c r="Q79" s="56"/>
      <c r="S79" s="56"/>
    </row>
    <row r="80" spans="2:19" ht="15" thickBot="1" x14ac:dyDescent="0.35">
      <c r="B80" s="99" t="s">
        <v>58</v>
      </c>
      <c r="C80" s="100"/>
      <c r="D80" s="101"/>
      <c r="E80" s="101"/>
      <c r="F80" s="101"/>
      <c r="G80" s="101"/>
      <c r="H80" s="101"/>
      <c r="I80" s="102"/>
      <c r="J80" s="74"/>
      <c r="K80" s="74"/>
      <c r="L80" s="74"/>
      <c r="M80" s="74"/>
      <c r="N80" s="74"/>
      <c r="O80" s="74"/>
      <c r="P80" s="74"/>
      <c r="Q80" s="56"/>
      <c r="S80" s="56"/>
    </row>
    <row r="81" spans="2:19" x14ac:dyDescent="0.3"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56"/>
      <c r="S81" s="56"/>
    </row>
    <row r="120" spans="6:18" x14ac:dyDescent="0.3">
      <c r="R120" s="1"/>
    </row>
    <row r="121" spans="6:18" x14ac:dyDescent="0.3">
      <c r="F121"/>
      <c r="G121"/>
      <c r="H121"/>
      <c r="I121"/>
      <c r="J121"/>
      <c r="K121"/>
      <c r="L121"/>
      <c r="M121"/>
      <c r="N121"/>
      <c r="O121"/>
      <c r="P121"/>
    </row>
  </sheetData>
  <mergeCells count="28">
    <mergeCell ref="C76:I76"/>
    <mergeCell ref="C77:I77"/>
    <mergeCell ref="C78:I78"/>
    <mergeCell ref="C79:I79"/>
    <mergeCell ref="J3:L5"/>
    <mergeCell ref="C67:I67"/>
    <mergeCell ref="B66:I66"/>
    <mergeCell ref="C7:H7"/>
    <mergeCell ref="B9:H9"/>
    <mergeCell ref="B10:H10"/>
    <mergeCell ref="B11:H11"/>
    <mergeCell ref="C52:P52"/>
    <mergeCell ref="C80:I80"/>
    <mergeCell ref="C73:I73"/>
    <mergeCell ref="C74:I74"/>
    <mergeCell ref="B2:H2"/>
    <mergeCell ref="C3:H3"/>
    <mergeCell ref="C4:H4"/>
    <mergeCell ref="C5:H5"/>
    <mergeCell ref="C6:H6"/>
    <mergeCell ref="B13:H13"/>
    <mergeCell ref="B12:H12"/>
    <mergeCell ref="C68:I68"/>
    <mergeCell ref="C69:I69"/>
    <mergeCell ref="C70:I70"/>
    <mergeCell ref="C71:I71"/>
    <mergeCell ref="C72:I72"/>
    <mergeCell ref="C75:I75"/>
  </mergeCells>
  <pageMargins left="0.7" right="0.7" top="0.75" bottom="0.75" header="0.3" footer="0.3"/>
  <pageSetup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Y121"/>
  <sheetViews>
    <sheetView topLeftCell="A61" zoomScale="110" zoomScaleNormal="110" zoomScalePageLayoutView="125" workbookViewId="0">
      <selection activeCell="C70" sqref="C70:I70"/>
    </sheetView>
  </sheetViews>
  <sheetFormatPr defaultColWidth="8.77734375" defaultRowHeight="14.4" x14ac:dyDescent="0.3"/>
  <cols>
    <col min="1" max="1" width="7.109375" customWidth="1"/>
    <col min="2" max="2" width="11.21875" customWidth="1"/>
    <col min="3" max="3" width="11.44140625" bestFit="1" customWidth="1"/>
    <col min="4" max="5" width="12" bestFit="1" customWidth="1"/>
    <col min="6" max="6" width="12" style="1" bestFit="1" customWidth="1"/>
    <col min="7" max="16" width="12" style="1" customWidth="1"/>
    <col min="17" max="17" width="12" bestFit="1" customWidth="1"/>
    <col min="18" max="18" width="10.6640625" customWidth="1"/>
    <col min="19" max="19" width="10.21875" customWidth="1"/>
    <col min="20" max="20" width="13.6640625" bestFit="1" customWidth="1"/>
    <col min="21" max="27" width="11.44140625" customWidth="1"/>
    <col min="29" max="29" width="9.77734375" customWidth="1"/>
    <col min="30" max="30" width="12.109375" customWidth="1"/>
  </cols>
  <sheetData>
    <row r="1" spans="2:21" ht="15" thickBot="1" x14ac:dyDescent="0.35"/>
    <row r="2" spans="2:21" ht="32.4" customHeight="1" thickBot="1" x14ac:dyDescent="0.35">
      <c r="B2" s="109" t="s">
        <v>38</v>
      </c>
      <c r="C2" s="110"/>
      <c r="D2" s="110"/>
      <c r="E2" s="110"/>
      <c r="F2" s="110"/>
      <c r="G2" s="110"/>
      <c r="H2" s="111"/>
      <c r="I2" s="66"/>
      <c r="J2" s="66"/>
      <c r="K2" s="66"/>
      <c r="L2" s="66"/>
      <c r="M2" s="66"/>
      <c r="N2" s="66"/>
      <c r="O2" s="62"/>
      <c r="P2" s="62"/>
      <c r="Q2" s="62"/>
      <c r="S2" s="57"/>
      <c r="T2" s="57"/>
      <c r="U2" s="57"/>
    </row>
    <row r="3" spans="2:21" ht="14.4" customHeight="1" x14ac:dyDescent="0.3">
      <c r="B3" s="47" t="s">
        <v>1</v>
      </c>
      <c r="C3" s="112"/>
      <c r="D3" s="113"/>
      <c r="E3" s="113"/>
      <c r="F3" s="113"/>
      <c r="G3" s="113"/>
      <c r="H3" s="114"/>
      <c r="I3" s="67"/>
      <c r="J3" s="127" t="s">
        <v>37</v>
      </c>
      <c r="K3" s="128"/>
      <c r="L3" s="129"/>
      <c r="M3" s="67"/>
      <c r="N3" s="67"/>
      <c r="O3" s="63"/>
      <c r="P3" s="63"/>
      <c r="Q3" s="63"/>
      <c r="S3" s="57"/>
      <c r="T3" s="57"/>
      <c r="U3" s="57"/>
    </row>
    <row r="4" spans="2:21" x14ac:dyDescent="0.3">
      <c r="B4" s="48" t="s">
        <v>4</v>
      </c>
      <c r="C4" s="115"/>
      <c r="D4" s="116"/>
      <c r="E4" s="116"/>
      <c r="F4" s="116"/>
      <c r="G4" s="116"/>
      <c r="H4" s="117"/>
      <c r="I4" s="67"/>
      <c r="J4" s="130"/>
      <c r="K4" s="131"/>
      <c r="L4" s="132"/>
      <c r="M4" s="67"/>
      <c r="N4" s="67"/>
      <c r="O4" s="63"/>
      <c r="P4" s="63"/>
      <c r="Q4" s="63"/>
      <c r="S4" s="57"/>
      <c r="T4" s="57"/>
      <c r="U4" s="57"/>
    </row>
    <row r="5" spans="2:21" ht="15" thickBot="1" x14ac:dyDescent="0.35">
      <c r="B5" s="49" t="s">
        <v>3</v>
      </c>
      <c r="C5" s="118"/>
      <c r="D5" s="119"/>
      <c r="E5" s="119"/>
      <c r="F5" s="119"/>
      <c r="G5" s="119"/>
      <c r="H5" s="120"/>
      <c r="I5" s="67"/>
      <c r="J5" s="133"/>
      <c r="K5" s="134"/>
      <c r="L5" s="135"/>
      <c r="M5" s="67"/>
      <c r="N5" s="67"/>
      <c r="O5" s="63"/>
      <c r="P5" s="63"/>
      <c r="Q5" s="63"/>
    </row>
    <row r="6" spans="2:21" x14ac:dyDescent="0.3">
      <c r="B6" s="48" t="s">
        <v>2</v>
      </c>
      <c r="C6" s="115"/>
      <c r="D6" s="116"/>
      <c r="E6" s="116"/>
      <c r="F6" s="116"/>
      <c r="G6" s="116"/>
      <c r="H6" s="117"/>
      <c r="I6" s="67"/>
      <c r="J6" s="67"/>
      <c r="K6" s="67"/>
      <c r="L6" s="67"/>
      <c r="M6" s="67"/>
      <c r="N6" s="67"/>
      <c r="O6" s="63"/>
      <c r="P6" s="63"/>
      <c r="Q6" s="63"/>
    </row>
    <row r="7" spans="2:21" ht="15" thickBot="1" x14ac:dyDescent="0.35">
      <c r="B7" s="50" t="s">
        <v>31</v>
      </c>
      <c r="C7" s="142" t="s">
        <v>35</v>
      </c>
      <c r="D7" s="143"/>
      <c r="E7" s="143"/>
      <c r="F7" s="143"/>
      <c r="G7" s="143"/>
      <c r="H7" s="144"/>
      <c r="I7" s="68"/>
      <c r="J7" s="68"/>
      <c r="K7" s="68"/>
      <c r="L7" s="68"/>
      <c r="M7" s="68"/>
      <c r="N7" s="68"/>
      <c r="O7" s="63"/>
      <c r="P7" s="63"/>
      <c r="Q7" s="63"/>
    </row>
    <row r="8" spans="2:21" ht="15" thickBot="1" x14ac:dyDescent="0.35">
      <c r="I8" s="69"/>
      <c r="J8" s="69"/>
      <c r="K8" s="69"/>
      <c r="L8" s="69"/>
      <c r="M8" s="69"/>
      <c r="N8" s="69"/>
    </row>
    <row r="9" spans="2:21" ht="27.6" customHeight="1" thickBot="1" x14ac:dyDescent="0.35">
      <c r="B9" s="145" t="s">
        <v>23</v>
      </c>
      <c r="C9" s="146"/>
      <c r="D9" s="146"/>
      <c r="E9" s="146"/>
      <c r="F9" s="146"/>
      <c r="G9" s="146"/>
      <c r="H9" s="147"/>
      <c r="I9" s="70"/>
      <c r="J9" s="70"/>
      <c r="K9" s="70"/>
      <c r="L9" s="70"/>
      <c r="M9" s="70"/>
      <c r="N9" s="70"/>
      <c r="O9" s="64"/>
      <c r="P9" s="64"/>
      <c r="Q9" s="64"/>
    </row>
    <row r="10" spans="2:21" ht="15" customHeight="1" x14ac:dyDescent="0.3">
      <c r="B10" s="148" t="s">
        <v>36</v>
      </c>
      <c r="C10" s="149"/>
      <c r="D10" s="149"/>
      <c r="E10" s="149"/>
      <c r="F10" s="149"/>
      <c r="G10" s="149"/>
      <c r="H10" s="150"/>
      <c r="I10" s="71"/>
      <c r="J10" s="71"/>
      <c r="K10" s="71"/>
      <c r="L10" s="71"/>
      <c r="M10" s="71"/>
      <c r="N10" s="71"/>
      <c r="O10" s="65"/>
      <c r="P10" s="65"/>
      <c r="Q10" s="65"/>
    </row>
    <row r="11" spans="2:21" ht="22.8" customHeight="1" x14ac:dyDescent="0.3">
      <c r="B11" s="151" t="s">
        <v>29</v>
      </c>
      <c r="C11" s="152"/>
      <c r="D11" s="152"/>
      <c r="E11" s="152"/>
      <c r="F11" s="152"/>
      <c r="G11" s="152"/>
      <c r="H11" s="153"/>
      <c r="I11" s="70"/>
      <c r="J11" s="70"/>
      <c r="K11" s="70"/>
      <c r="L11" s="70"/>
      <c r="M11" s="70"/>
      <c r="N11" s="70"/>
      <c r="O11" s="64"/>
      <c r="P11" s="64"/>
      <c r="Q11" s="64"/>
    </row>
    <row r="12" spans="2:21" x14ac:dyDescent="0.3">
      <c r="B12" s="124" t="s">
        <v>30</v>
      </c>
      <c r="C12" s="125"/>
      <c r="D12" s="125"/>
      <c r="E12" s="125"/>
      <c r="F12" s="125"/>
      <c r="G12" s="125"/>
      <c r="H12" s="126"/>
      <c r="I12" s="71"/>
      <c r="J12" s="71"/>
      <c r="K12" s="71"/>
      <c r="L12" s="71"/>
      <c r="M12" s="71"/>
      <c r="N12" s="71"/>
      <c r="O12" s="65"/>
      <c r="P12" s="65"/>
      <c r="Q12" s="65"/>
    </row>
    <row r="13" spans="2:21" s="7" customFormat="1" ht="16.5" customHeight="1" thickBot="1" x14ac:dyDescent="0.35">
      <c r="B13" s="121" t="s">
        <v>60</v>
      </c>
      <c r="C13" s="122"/>
      <c r="D13" s="122"/>
      <c r="E13" s="122"/>
      <c r="F13" s="122"/>
      <c r="G13" s="122"/>
      <c r="H13" s="123"/>
      <c r="I13" s="71"/>
      <c r="J13" s="71"/>
      <c r="K13" s="71"/>
      <c r="L13" s="71"/>
      <c r="M13" s="71"/>
      <c r="N13" s="71"/>
      <c r="O13" s="65"/>
      <c r="P13" s="65"/>
      <c r="Q13" s="65"/>
    </row>
    <row r="14" spans="2:21" s="7" customFormat="1" ht="16.5" customHeight="1" thickBot="1" x14ac:dyDescent="0.35">
      <c r="B14" s="2"/>
      <c r="C14"/>
      <c r="D14"/>
      <c r="E14"/>
      <c r="F14" s="1"/>
      <c r="G14" s="1"/>
      <c r="H14" s="1"/>
      <c r="I14" s="69"/>
      <c r="J14" s="69"/>
      <c r="K14" s="69"/>
      <c r="L14" s="69"/>
      <c r="M14" s="69"/>
      <c r="N14" s="69"/>
      <c r="O14" s="1"/>
      <c r="P14" s="1"/>
      <c r="Q14"/>
    </row>
    <row r="15" spans="2:21" ht="15" thickBot="1" x14ac:dyDescent="0.35">
      <c r="B15" s="46" t="s">
        <v>0</v>
      </c>
      <c r="C15" s="31" t="s">
        <v>5</v>
      </c>
      <c r="D15" s="19" t="s">
        <v>6</v>
      </c>
      <c r="E15" s="19" t="s">
        <v>7</v>
      </c>
      <c r="F15" s="19" t="s">
        <v>8</v>
      </c>
      <c r="G15" s="31" t="s">
        <v>9</v>
      </c>
      <c r="H15" s="19" t="s">
        <v>39</v>
      </c>
      <c r="I15" s="19" t="s">
        <v>40</v>
      </c>
      <c r="J15" s="19" t="s">
        <v>41</v>
      </c>
      <c r="K15" s="31" t="s">
        <v>42</v>
      </c>
      <c r="L15" s="19" t="s">
        <v>43</v>
      </c>
      <c r="M15" s="19" t="s">
        <v>44</v>
      </c>
      <c r="N15" s="19" t="s">
        <v>45</v>
      </c>
      <c r="O15" s="31" t="s">
        <v>46</v>
      </c>
      <c r="P15" s="19" t="s">
        <v>47</v>
      </c>
      <c r="Q15" s="43" t="s">
        <v>13</v>
      </c>
      <c r="R15" s="44" t="s">
        <v>14</v>
      </c>
      <c r="S15" s="45" t="s">
        <v>15</v>
      </c>
    </row>
    <row r="16" spans="2:21" x14ac:dyDescent="0.3">
      <c r="B16" s="37">
        <v>1</v>
      </c>
      <c r="C16" s="32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40">
        <f t="shared" ref="Q16:Q50" si="0">SUM(C16:P16)</f>
        <v>0</v>
      </c>
      <c r="R16" s="24" t="e">
        <f t="shared" ref="R16:R50" si="1">AVERAGE(C16:P16)</f>
        <v>#DIV/0!</v>
      </c>
      <c r="S16" s="26" t="e">
        <f>R16/6</f>
        <v>#DIV/0!</v>
      </c>
    </row>
    <row r="17" spans="2:19" x14ac:dyDescent="0.3">
      <c r="B17" s="38">
        <v>2</v>
      </c>
      <c r="C17" s="33"/>
      <c r="D17" s="23"/>
      <c r="E17" s="23"/>
      <c r="F17" s="23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41">
        <f t="shared" si="0"/>
        <v>0</v>
      </c>
      <c r="R17" s="25" t="e">
        <f t="shared" si="1"/>
        <v>#DIV/0!</v>
      </c>
      <c r="S17" s="27" t="e">
        <f t="shared" ref="S17:S49" si="2">R17/6</f>
        <v>#DIV/0!</v>
      </c>
    </row>
    <row r="18" spans="2:19" x14ac:dyDescent="0.3">
      <c r="B18" s="37">
        <v>3</v>
      </c>
      <c r="C18" s="32"/>
      <c r="D18" s="21"/>
      <c r="E18" s="21"/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40">
        <f t="shared" si="0"/>
        <v>0</v>
      </c>
      <c r="R18" s="24" t="e">
        <f t="shared" si="1"/>
        <v>#DIV/0!</v>
      </c>
      <c r="S18" s="26" t="e">
        <f t="shared" si="2"/>
        <v>#DIV/0!</v>
      </c>
    </row>
    <row r="19" spans="2:19" x14ac:dyDescent="0.3">
      <c r="B19" s="38">
        <v>4</v>
      </c>
      <c r="C19" s="33"/>
      <c r="D19" s="23"/>
      <c r="E19" s="23"/>
      <c r="F19" s="23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41">
        <f t="shared" si="0"/>
        <v>0</v>
      </c>
      <c r="R19" s="25" t="e">
        <f t="shared" si="1"/>
        <v>#DIV/0!</v>
      </c>
      <c r="S19" s="27" t="e">
        <f t="shared" si="2"/>
        <v>#DIV/0!</v>
      </c>
    </row>
    <row r="20" spans="2:19" x14ac:dyDescent="0.3">
      <c r="B20" s="37">
        <v>5</v>
      </c>
      <c r="C20" s="3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40">
        <f t="shared" si="0"/>
        <v>0</v>
      </c>
      <c r="R20" s="24" t="e">
        <f t="shared" si="1"/>
        <v>#DIV/0!</v>
      </c>
      <c r="S20" s="26" t="e">
        <f t="shared" si="2"/>
        <v>#DIV/0!</v>
      </c>
    </row>
    <row r="21" spans="2:19" x14ac:dyDescent="0.3">
      <c r="B21" s="38">
        <v>6</v>
      </c>
      <c r="C21" s="3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41">
        <f t="shared" si="0"/>
        <v>0</v>
      </c>
      <c r="R21" s="25" t="e">
        <f t="shared" si="1"/>
        <v>#DIV/0!</v>
      </c>
      <c r="S21" s="27" t="e">
        <f t="shared" si="2"/>
        <v>#DIV/0!</v>
      </c>
    </row>
    <row r="22" spans="2:19" x14ac:dyDescent="0.3">
      <c r="B22" s="37">
        <v>7</v>
      </c>
      <c r="C22" s="3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40">
        <f t="shared" si="0"/>
        <v>0</v>
      </c>
      <c r="R22" s="24" t="e">
        <f t="shared" si="1"/>
        <v>#DIV/0!</v>
      </c>
      <c r="S22" s="26" t="e">
        <f t="shared" si="2"/>
        <v>#DIV/0!</v>
      </c>
    </row>
    <row r="23" spans="2:19" x14ac:dyDescent="0.3">
      <c r="B23" s="38">
        <v>8</v>
      </c>
      <c r="C23" s="3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41">
        <f t="shared" si="0"/>
        <v>0</v>
      </c>
      <c r="R23" s="25" t="e">
        <f t="shared" si="1"/>
        <v>#DIV/0!</v>
      </c>
      <c r="S23" s="27" t="e">
        <f t="shared" si="2"/>
        <v>#DIV/0!</v>
      </c>
    </row>
    <row r="24" spans="2:19" x14ac:dyDescent="0.3">
      <c r="B24" s="37">
        <v>9</v>
      </c>
      <c r="C24" s="3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40">
        <f t="shared" si="0"/>
        <v>0</v>
      </c>
      <c r="R24" s="24" t="e">
        <f t="shared" si="1"/>
        <v>#DIV/0!</v>
      </c>
      <c r="S24" s="26" t="e">
        <f t="shared" si="2"/>
        <v>#DIV/0!</v>
      </c>
    </row>
    <row r="25" spans="2:19" x14ac:dyDescent="0.3">
      <c r="B25" s="38">
        <v>10</v>
      </c>
      <c r="C25" s="3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41">
        <f t="shared" si="0"/>
        <v>0</v>
      </c>
      <c r="R25" s="25" t="e">
        <f t="shared" si="1"/>
        <v>#DIV/0!</v>
      </c>
      <c r="S25" s="27" t="e">
        <f t="shared" si="2"/>
        <v>#DIV/0!</v>
      </c>
    </row>
    <row r="26" spans="2:19" x14ac:dyDescent="0.3">
      <c r="B26" s="37">
        <v>11</v>
      </c>
      <c r="C26" s="3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40">
        <f t="shared" si="0"/>
        <v>0</v>
      </c>
      <c r="R26" s="24" t="e">
        <f t="shared" si="1"/>
        <v>#DIV/0!</v>
      </c>
      <c r="S26" s="26" t="e">
        <f t="shared" si="2"/>
        <v>#DIV/0!</v>
      </c>
    </row>
    <row r="27" spans="2:19" x14ac:dyDescent="0.3">
      <c r="B27" s="38">
        <v>12</v>
      </c>
      <c r="C27" s="3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41">
        <f t="shared" si="0"/>
        <v>0</v>
      </c>
      <c r="R27" s="25" t="e">
        <f t="shared" si="1"/>
        <v>#DIV/0!</v>
      </c>
      <c r="S27" s="27" t="e">
        <f t="shared" si="2"/>
        <v>#DIV/0!</v>
      </c>
    </row>
    <row r="28" spans="2:19" x14ac:dyDescent="0.3">
      <c r="B28" s="37">
        <v>13</v>
      </c>
      <c r="C28" s="3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40">
        <f t="shared" si="0"/>
        <v>0</v>
      </c>
      <c r="R28" s="24" t="e">
        <f t="shared" si="1"/>
        <v>#DIV/0!</v>
      </c>
      <c r="S28" s="26" t="e">
        <f t="shared" si="2"/>
        <v>#DIV/0!</v>
      </c>
    </row>
    <row r="29" spans="2:19" x14ac:dyDescent="0.3">
      <c r="B29" s="38">
        <v>14</v>
      </c>
      <c r="C29" s="3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41">
        <f t="shared" si="0"/>
        <v>0</v>
      </c>
      <c r="R29" s="25" t="e">
        <f t="shared" si="1"/>
        <v>#DIV/0!</v>
      </c>
      <c r="S29" s="27" t="e">
        <f t="shared" si="2"/>
        <v>#DIV/0!</v>
      </c>
    </row>
    <row r="30" spans="2:19" x14ac:dyDescent="0.3">
      <c r="B30" s="37">
        <v>15</v>
      </c>
      <c r="C30" s="3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40">
        <f t="shared" si="0"/>
        <v>0</v>
      </c>
      <c r="R30" s="24" t="e">
        <f t="shared" si="1"/>
        <v>#DIV/0!</v>
      </c>
      <c r="S30" s="26" t="e">
        <f t="shared" si="2"/>
        <v>#DIV/0!</v>
      </c>
    </row>
    <row r="31" spans="2:19" x14ac:dyDescent="0.3">
      <c r="B31" s="38">
        <v>16</v>
      </c>
      <c r="C31" s="3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41">
        <f t="shared" si="0"/>
        <v>0</v>
      </c>
      <c r="R31" s="25" t="e">
        <f t="shared" si="1"/>
        <v>#DIV/0!</v>
      </c>
      <c r="S31" s="27" t="e">
        <f t="shared" si="2"/>
        <v>#DIV/0!</v>
      </c>
    </row>
    <row r="32" spans="2:19" x14ac:dyDescent="0.3">
      <c r="B32" s="37">
        <v>17</v>
      </c>
      <c r="C32" s="3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0">
        <f t="shared" si="0"/>
        <v>0</v>
      </c>
      <c r="R32" s="24" t="e">
        <f t="shared" si="1"/>
        <v>#DIV/0!</v>
      </c>
      <c r="S32" s="26" t="e">
        <f t="shared" si="2"/>
        <v>#DIV/0!</v>
      </c>
    </row>
    <row r="33" spans="2:19" x14ac:dyDescent="0.3">
      <c r="B33" s="38">
        <v>18</v>
      </c>
      <c r="C33" s="3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41">
        <f t="shared" si="0"/>
        <v>0</v>
      </c>
      <c r="R33" s="25" t="e">
        <f t="shared" si="1"/>
        <v>#DIV/0!</v>
      </c>
      <c r="S33" s="27" t="e">
        <f t="shared" si="2"/>
        <v>#DIV/0!</v>
      </c>
    </row>
    <row r="34" spans="2:19" x14ac:dyDescent="0.3">
      <c r="B34" s="37">
        <v>19</v>
      </c>
      <c r="C34" s="3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40">
        <f t="shared" si="0"/>
        <v>0</v>
      </c>
      <c r="R34" s="24" t="e">
        <f t="shared" si="1"/>
        <v>#DIV/0!</v>
      </c>
      <c r="S34" s="26" t="e">
        <f t="shared" si="2"/>
        <v>#DIV/0!</v>
      </c>
    </row>
    <row r="35" spans="2:19" x14ac:dyDescent="0.3">
      <c r="B35" s="38">
        <v>20</v>
      </c>
      <c r="C35" s="3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41">
        <f t="shared" si="0"/>
        <v>0</v>
      </c>
      <c r="R35" s="25" t="e">
        <f t="shared" si="1"/>
        <v>#DIV/0!</v>
      </c>
      <c r="S35" s="27" t="e">
        <f t="shared" si="2"/>
        <v>#DIV/0!</v>
      </c>
    </row>
    <row r="36" spans="2:19" x14ac:dyDescent="0.3">
      <c r="B36" s="37">
        <v>21</v>
      </c>
      <c r="C36" s="3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40">
        <f t="shared" si="0"/>
        <v>0</v>
      </c>
      <c r="R36" s="24" t="e">
        <f t="shared" si="1"/>
        <v>#DIV/0!</v>
      </c>
      <c r="S36" s="26" t="e">
        <f t="shared" si="2"/>
        <v>#DIV/0!</v>
      </c>
    </row>
    <row r="37" spans="2:19" x14ac:dyDescent="0.3">
      <c r="B37" s="38">
        <v>22</v>
      </c>
      <c r="C37" s="3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41">
        <f t="shared" si="0"/>
        <v>0</v>
      </c>
      <c r="R37" s="25" t="e">
        <f t="shared" si="1"/>
        <v>#DIV/0!</v>
      </c>
      <c r="S37" s="27" t="e">
        <f t="shared" si="2"/>
        <v>#DIV/0!</v>
      </c>
    </row>
    <row r="38" spans="2:19" x14ac:dyDescent="0.3">
      <c r="B38" s="37">
        <v>23</v>
      </c>
      <c r="C38" s="3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40">
        <f t="shared" si="0"/>
        <v>0</v>
      </c>
      <c r="R38" s="24" t="e">
        <f t="shared" si="1"/>
        <v>#DIV/0!</v>
      </c>
      <c r="S38" s="26" t="e">
        <f t="shared" si="2"/>
        <v>#DIV/0!</v>
      </c>
    </row>
    <row r="39" spans="2:19" x14ac:dyDescent="0.3">
      <c r="B39" s="38">
        <v>24</v>
      </c>
      <c r="C39" s="3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41">
        <f t="shared" si="0"/>
        <v>0</v>
      </c>
      <c r="R39" s="25" t="e">
        <f t="shared" si="1"/>
        <v>#DIV/0!</v>
      </c>
      <c r="S39" s="27" t="e">
        <f t="shared" si="2"/>
        <v>#DIV/0!</v>
      </c>
    </row>
    <row r="40" spans="2:19" x14ac:dyDescent="0.3">
      <c r="B40" s="37">
        <v>25</v>
      </c>
      <c r="C40" s="3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40">
        <f t="shared" si="0"/>
        <v>0</v>
      </c>
      <c r="R40" s="24" t="e">
        <f t="shared" si="1"/>
        <v>#DIV/0!</v>
      </c>
      <c r="S40" s="26" t="e">
        <f t="shared" si="2"/>
        <v>#DIV/0!</v>
      </c>
    </row>
    <row r="41" spans="2:19" x14ac:dyDescent="0.3">
      <c r="B41" s="38">
        <v>26</v>
      </c>
      <c r="C41" s="34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41">
        <f t="shared" si="0"/>
        <v>0</v>
      </c>
      <c r="R41" s="25" t="e">
        <f t="shared" si="1"/>
        <v>#DIV/0!</v>
      </c>
      <c r="S41" s="27" t="e">
        <f t="shared" si="2"/>
        <v>#DIV/0!</v>
      </c>
    </row>
    <row r="42" spans="2:19" x14ac:dyDescent="0.3">
      <c r="B42" s="37">
        <v>27</v>
      </c>
      <c r="C42" s="3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40">
        <f t="shared" si="0"/>
        <v>0</v>
      </c>
      <c r="R42" s="24" t="e">
        <f t="shared" si="1"/>
        <v>#DIV/0!</v>
      </c>
      <c r="S42" s="26" t="e">
        <f t="shared" si="2"/>
        <v>#DIV/0!</v>
      </c>
    </row>
    <row r="43" spans="2:19" x14ac:dyDescent="0.3">
      <c r="B43" s="38">
        <v>28</v>
      </c>
      <c r="C43" s="3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41">
        <f t="shared" si="0"/>
        <v>0</v>
      </c>
      <c r="R43" s="25" t="e">
        <f t="shared" si="1"/>
        <v>#DIV/0!</v>
      </c>
      <c r="S43" s="27" t="e">
        <f t="shared" si="2"/>
        <v>#DIV/0!</v>
      </c>
    </row>
    <row r="44" spans="2:19" x14ac:dyDescent="0.3">
      <c r="B44" s="37">
        <v>29</v>
      </c>
      <c r="C44" s="3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40">
        <f t="shared" si="0"/>
        <v>0</v>
      </c>
      <c r="R44" s="24" t="e">
        <f t="shared" si="1"/>
        <v>#DIV/0!</v>
      </c>
      <c r="S44" s="26" t="e">
        <f t="shared" si="2"/>
        <v>#DIV/0!</v>
      </c>
    </row>
    <row r="45" spans="2:19" x14ac:dyDescent="0.3">
      <c r="B45" s="38">
        <v>30</v>
      </c>
      <c r="C45" s="3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41">
        <f t="shared" si="0"/>
        <v>0</v>
      </c>
      <c r="R45" s="25" t="e">
        <f t="shared" si="1"/>
        <v>#DIV/0!</v>
      </c>
      <c r="S45" s="27" t="e">
        <f t="shared" si="2"/>
        <v>#DIV/0!</v>
      </c>
    </row>
    <row r="46" spans="2:19" x14ac:dyDescent="0.3">
      <c r="B46" s="37">
        <v>31</v>
      </c>
      <c r="C46" s="35"/>
      <c r="D46" s="35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40">
        <f t="shared" si="0"/>
        <v>0</v>
      </c>
      <c r="R46" s="24" t="e">
        <f t="shared" si="1"/>
        <v>#DIV/0!</v>
      </c>
      <c r="S46" s="26" t="e">
        <f t="shared" si="2"/>
        <v>#DIV/0!</v>
      </c>
    </row>
    <row r="47" spans="2:19" x14ac:dyDescent="0.3">
      <c r="B47" s="38">
        <v>32</v>
      </c>
      <c r="C47" s="34"/>
      <c r="D47" s="3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41">
        <f t="shared" si="0"/>
        <v>0</v>
      </c>
      <c r="R47" s="25" t="e">
        <f t="shared" si="1"/>
        <v>#DIV/0!</v>
      </c>
      <c r="S47" s="27" t="e">
        <f t="shared" si="2"/>
        <v>#DIV/0!</v>
      </c>
    </row>
    <row r="48" spans="2:19" x14ac:dyDescent="0.3">
      <c r="B48" s="37">
        <v>33</v>
      </c>
      <c r="C48" s="35"/>
      <c r="D48" s="35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40">
        <f t="shared" si="0"/>
        <v>0</v>
      </c>
      <c r="R48" s="24" t="e">
        <f t="shared" si="1"/>
        <v>#DIV/0!</v>
      </c>
      <c r="S48" s="26" t="e">
        <f t="shared" si="2"/>
        <v>#DIV/0!</v>
      </c>
    </row>
    <row r="49" spans="2:25" x14ac:dyDescent="0.3">
      <c r="B49" s="38">
        <v>34</v>
      </c>
      <c r="C49" s="3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41">
        <f t="shared" si="0"/>
        <v>0</v>
      </c>
      <c r="R49" s="25" t="e">
        <f t="shared" si="1"/>
        <v>#DIV/0!</v>
      </c>
      <c r="S49" s="27" t="e">
        <f t="shared" si="2"/>
        <v>#DIV/0!</v>
      </c>
    </row>
    <row r="50" spans="2:25" ht="15" thickBot="1" x14ac:dyDescent="0.35">
      <c r="B50" s="39">
        <v>35</v>
      </c>
      <c r="C50" s="36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42">
        <f t="shared" si="0"/>
        <v>0</v>
      </c>
      <c r="R50" s="29" t="e">
        <f t="shared" si="1"/>
        <v>#DIV/0!</v>
      </c>
      <c r="S50" s="30" t="e">
        <f>R50/6</f>
        <v>#DIV/0!</v>
      </c>
    </row>
    <row r="51" spans="2:25" ht="21.6" customHeight="1" thickBot="1" x14ac:dyDescent="0.35"/>
    <row r="52" spans="2:25" ht="16.2" customHeight="1" thickBot="1" x14ac:dyDescent="0.35">
      <c r="B52" s="8"/>
      <c r="C52" s="154" t="s">
        <v>10</v>
      </c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6"/>
      <c r="Q52" s="55"/>
    </row>
    <row r="53" spans="2:25" ht="15" thickBot="1" x14ac:dyDescent="0.35">
      <c r="B53" s="9" t="s">
        <v>11</v>
      </c>
      <c r="C53" s="10" t="str">
        <f t="shared" ref="C53:P53" si="3">C15</f>
        <v>Criterio 1</v>
      </c>
      <c r="D53" s="11" t="str">
        <f t="shared" si="3"/>
        <v>Criterio 2</v>
      </c>
      <c r="E53" s="11" t="str">
        <f t="shared" si="3"/>
        <v>Criterio 3</v>
      </c>
      <c r="F53" s="11" t="str">
        <f t="shared" si="3"/>
        <v>Criterio 4</v>
      </c>
      <c r="G53" s="10" t="str">
        <f t="shared" si="3"/>
        <v>Criterio 5</v>
      </c>
      <c r="H53" s="11" t="str">
        <f t="shared" si="3"/>
        <v>Criterio 6</v>
      </c>
      <c r="I53" s="11" t="str">
        <f t="shared" si="3"/>
        <v>Criterio 7</v>
      </c>
      <c r="J53" s="11" t="str">
        <f t="shared" si="3"/>
        <v>Criterio 8</v>
      </c>
      <c r="K53" s="10" t="str">
        <f t="shared" si="3"/>
        <v>Criterio 9</v>
      </c>
      <c r="L53" s="11" t="str">
        <f t="shared" si="3"/>
        <v>Criterio 10</v>
      </c>
      <c r="M53" s="11" t="str">
        <f t="shared" si="3"/>
        <v>Criterio 11</v>
      </c>
      <c r="N53" s="11" t="str">
        <f t="shared" si="3"/>
        <v>Criterio 12</v>
      </c>
      <c r="O53" s="10" t="str">
        <f t="shared" si="3"/>
        <v>Criterio 13</v>
      </c>
      <c r="P53" s="12" t="str">
        <f t="shared" si="3"/>
        <v>Criterio 14</v>
      </c>
    </row>
    <row r="54" spans="2:25" x14ac:dyDescent="0.3">
      <c r="B54" s="86" t="s">
        <v>17</v>
      </c>
      <c r="C54" s="77" t="e">
        <f t="shared" ref="C54:P54" si="4">(COUNTIF(C16:C50,6))/COUNT(C16:C50)</f>
        <v>#DIV/0!</v>
      </c>
      <c r="D54" s="3" t="e">
        <f t="shared" si="4"/>
        <v>#DIV/0!</v>
      </c>
      <c r="E54" s="3" t="e">
        <f t="shared" si="4"/>
        <v>#DIV/0!</v>
      </c>
      <c r="F54" s="3" t="e">
        <f t="shared" si="4"/>
        <v>#DIV/0!</v>
      </c>
      <c r="G54" s="3" t="e">
        <f t="shared" si="4"/>
        <v>#DIV/0!</v>
      </c>
      <c r="H54" s="3" t="e">
        <f t="shared" si="4"/>
        <v>#DIV/0!</v>
      </c>
      <c r="I54" s="3" t="e">
        <f t="shared" si="4"/>
        <v>#DIV/0!</v>
      </c>
      <c r="J54" s="3" t="e">
        <f t="shared" si="4"/>
        <v>#DIV/0!</v>
      </c>
      <c r="K54" s="3" t="e">
        <f t="shared" si="4"/>
        <v>#DIV/0!</v>
      </c>
      <c r="L54" s="3" t="e">
        <f t="shared" si="4"/>
        <v>#DIV/0!</v>
      </c>
      <c r="M54" s="3" t="e">
        <f t="shared" si="4"/>
        <v>#DIV/0!</v>
      </c>
      <c r="N54" s="3" t="e">
        <f t="shared" si="4"/>
        <v>#DIV/0!</v>
      </c>
      <c r="O54" s="3" t="e">
        <f t="shared" si="4"/>
        <v>#DIV/0!</v>
      </c>
      <c r="P54" s="5" t="e">
        <f t="shared" si="4"/>
        <v>#DIV/0!</v>
      </c>
    </row>
    <row r="55" spans="2:25" x14ac:dyDescent="0.3">
      <c r="B55" s="87" t="s">
        <v>16</v>
      </c>
      <c r="C55" s="78" t="e">
        <f t="shared" ref="C55:P55" si="5">(COUNTIF(C16:C50,5))/COUNT(C16:C50)</f>
        <v>#DIV/0!</v>
      </c>
      <c r="D55" s="13" t="e">
        <f t="shared" si="5"/>
        <v>#DIV/0!</v>
      </c>
      <c r="E55" s="13" t="e">
        <f t="shared" si="5"/>
        <v>#DIV/0!</v>
      </c>
      <c r="F55" s="13" t="e">
        <f t="shared" si="5"/>
        <v>#DIV/0!</v>
      </c>
      <c r="G55" s="13" t="e">
        <f t="shared" si="5"/>
        <v>#DIV/0!</v>
      </c>
      <c r="H55" s="13" t="e">
        <f t="shared" si="5"/>
        <v>#DIV/0!</v>
      </c>
      <c r="I55" s="13" t="e">
        <f t="shared" si="5"/>
        <v>#DIV/0!</v>
      </c>
      <c r="J55" s="13" t="e">
        <f t="shared" si="5"/>
        <v>#DIV/0!</v>
      </c>
      <c r="K55" s="13" t="e">
        <f t="shared" si="5"/>
        <v>#DIV/0!</v>
      </c>
      <c r="L55" s="13" t="e">
        <f t="shared" si="5"/>
        <v>#DIV/0!</v>
      </c>
      <c r="M55" s="13" t="e">
        <f t="shared" si="5"/>
        <v>#DIV/0!</v>
      </c>
      <c r="N55" s="13" t="e">
        <f t="shared" si="5"/>
        <v>#DIV/0!</v>
      </c>
      <c r="O55" s="13" t="e">
        <f t="shared" si="5"/>
        <v>#DIV/0!</v>
      </c>
      <c r="P55" s="16" t="e">
        <f t="shared" si="5"/>
        <v>#DIV/0!</v>
      </c>
    </row>
    <row r="56" spans="2:25" x14ac:dyDescent="0.3">
      <c r="B56" s="88" t="s">
        <v>18</v>
      </c>
      <c r="C56" s="77" t="e">
        <f t="shared" ref="C56:P56" si="6">(COUNTIF(C16:C50,4))/COUNT(C16:C50)</f>
        <v>#DIV/0!</v>
      </c>
      <c r="D56" s="3" t="e">
        <f t="shared" si="6"/>
        <v>#DIV/0!</v>
      </c>
      <c r="E56" s="3" t="e">
        <f t="shared" si="6"/>
        <v>#DIV/0!</v>
      </c>
      <c r="F56" s="3" t="e">
        <f t="shared" si="6"/>
        <v>#DIV/0!</v>
      </c>
      <c r="G56" s="3" t="e">
        <f t="shared" si="6"/>
        <v>#DIV/0!</v>
      </c>
      <c r="H56" s="3" t="e">
        <f t="shared" si="6"/>
        <v>#DIV/0!</v>
      </c>
      <c r="I56" s="3" t="e">
        <f t="shared" si="6"/>
        <v>#DIV/0!</v>
      </c>
      <c r="J56" s="3" t="e">
        <f t="shared" si="6"/>
        <v>#DIV/0!</v>
      </c>
      <c r="K56" s="3" t="e">
        <f t="shared" si="6"/>
        <v>#DIV/0!</v>
      </c>
      <c r="L56" s="3" t="e">
        <f t="shared" si="6"/>
        <v>#DIV/0!</v>
      </c>
      <c r="M56" s="3" t="e">
        <f t="shared" si="6"/>
        <v>#DIV/0!</v>
      </c>
      <c r="N56" s="3" t="e">
        <f t="shared" si="6"/>
        <v>#DIV/0!</v>
      </c>
      <c r="O56" s="3" t="e">
        <f t="shared" si="6"/>
        <v>#DIV/0!</v>
      </c>
      <c r="P56" s="5" t="e">
        <f t="shared" si="6"/>
        <v>#DIV/0!</v>
      </c>
    </row>
    <row r="57" spans="2:25" x14ac:dyDescent="0.3">
      <c r="B57" s="89" t="s">
        <v>19</v>
      </c>
      <c r="C57" s="79" t="e">
        <f t="shared" ref="C57:P57" si="7">COUNTIF(C16:C50,3)/COUNT(C16:C50)</f>
        <v>#DIV/0!</v>
      </c>
      <c r="D57" s="14" t="e">
        <f t="shared" si="7"/>
        <v>#DIV/0!</v>
      </c>
      <c r="E57" s="14" t="e">
        <f t="shared" si="7"/>
        <v>#DIV/0!</v>
      </c>
      <c r="F57" s="14" t="e">
        <f t="shared" si="7"/>
        <v>#DIV/0!</v>
      </c>
      <c r="G57" s="14" t="e">
        <f t="shared" si="7"/>
        <v>#DIV/0!</v>
      </c>
      <c r="H57" s="14" t="e">
        <f t="shared" si="7"/>
        <v>#DIV/0!</v>
      </c>
      <c r="I57" s="14" t="e">
        <f t="shared" si="7"/>
        <v>#DIV/0!</v>
      </c>
      <c r="J57" s="14" t="e">
        <f t="shared" si="7"/>
        <v>#DIV/0!</v>
      </c>
      <c r="K57" s="14" t="e">
        <f t="shared" si="7"/>
        <v>#DIV/0!</v>
      </c>
      <c r="L57" s="14" t="e">
        <f t="shared" si="7"/>
        <v>#DIV/0!</v>
      </c>
      <c r="M57" s="14" t="e">
        <f t="shared" si="7"/>
        <v>#DIV/0!</v>
      </c>
      <c r="N57" s="14" t="e">
        <f t="shared" si="7"/>
        <v>#DIV/0!</v>
      </c>
      <c r="O57" s="14" t="e">
        <f t="shared" si="7"/>
        <v>#DIV/0!</v>
      </c>
      <c r="P57" s="17" t="e">
        <f t="shared" si="7"/>
        <v>#DIV/0!</v>
      </c>
    </row>
    <row r="58" spans="2:25" x14ac:dyDescent="0.3">
      <c r="B58" s="90" t="s">
        <v>20</v>
      </c>
      <c r="C58" s="77" t="e">
        <f t="shared" ref="C58:P58" si="8">COUNTIF(C16:C50,2)/COUNT(C16:C50)</f>
        <v>#DIV/0!</v>
      </c>
      <c r="D58" s="3" t="e">
        <f t="shared" si="8"/>
        <v>#DIV/0!</v>
      </c>
      <c r="E58" s="3" t="e">
        <f t="shared" si="8"/>
        <v>#DIV/0!</v>
      </c>
      <c r="F58" s="3" t="e">
        <f t="shared" si="8"/>
        <v>#DIV/0!</v>
      </c>
      <c r="G58" s="3" t="e">
        <f t="shared" si="8"/>
        <v>#DIV/0!</v>
      </c>
      <c r="H58" s="3" t="e">
        <f t="shared" si="8"/>
        <v>#DIV/0!</v>
      </c>
      <c r="I58" s="3" t="e">
        <f t="shared" si="8"/>
        <v>#DIV/0!</v>
      </c>
      <c r="J58" s="3" t="e">
        <f t="shared" si="8"/>
        <v>#DIV/0!</v>
      </c>
      <c r="K58" s="3" t="e">
        <f t="shared" si="8"/>
        <v>#DIV/0!</v>
      </c>
      <c r="L58" s="3" t="e">
        <f t="shared" si="8"/>
        <v>#DIV/0!</v>
      </c>
      <c r="M58" s="3" t="e">
        <f t="shared" si="8"/>
        <v>#DIV/0!</v>
      </c>
      <c r="N58" s="3" t="e">
        <f t="shared" si="8"/>
        <v>#DIV/0!</v>
      </c>
      <c r="O58" s="3" t="e">
        <f t="shared" si="8"/>
        <v>#DIV/0!</v>
      </c>
      <c r="P58" s="5" t="e">
        <f t="shared" si="8"/>
        <v>#DIV/0!</v>
      </c>
    </row>
    <row r="59" spans="2:25" x14ac:dyDescent="0.3">
      <c r="B59" s="91" t="s">
        <v>21</v>
      </c>
      <c r="C59" s="80" t="e">
        <f t="shared" ref="C59:P59" si="9">COUNTIF(C16:C50,1)/COUNT(C16:C50)</f>
        <v>#DIV/0!</v>
      </c>
      <c r="D59" s="15" t="e">
        <f t="shared" si="9"/>
        <v>#DIV/0!</v>
      </c>
      <c r="E59" s="15" t="e">
        <f t="shared" si="9"/>
        <v>#DIV/0!</v>
      </c>
      <c r="F59" s="15" t="e">
        <f t="shared" si="9"/>
        <v>#DIV/0!</v>
      </c>
      <c r="G59" s="15" t="e">
        <f t="shared" si="9"/>
        <v>#DIV/0!</v>
      </c>
      <c r="H59" s="15" t="e">
        <f t="shared" si="9"/>
        <v>#DIV/0!</v>
      </c>
      <c r="I59" s="15" t="e">
        <f t="shared" si="9"/>
        <v>#DIV/0!</v>
      </c>
      <c r="J59" s="15" t="e">
        <f t="shared" si="9"/>
        <v>#DIV/0!</v>
      </c>
      <c r="K59" s="15" t="e">
        <f t="shared" si="9"/>
        <v>#DIV/0!</v>
      </c>
      <c r="L59" s="15" t="e">
        <f t="shared" si="9"/>
        <v>#DIV/0!</v>
      </c>
      <c r="M59" s="15" t="e">
        <f t="shared" si="9"/>
        <v>#DIV/0!</v>
      </c>
      <c r="N59" s="15" t="e">
        <f t="shared" si="9"/>
        <v>#DIV/0!</v>
      </c>
      <c r="O59" s="15" t="e">
        <f t="shared" si="9"/>
        <v>#DIV/0!</v>
      </c>
      <c r="P59" s="18" t="e">
        <f t="shared" si="9"/>
        <v>#DIV/0!</v>
      </c>
      <c r="Q59" s="57"/>
    </row>
    <row r="60" spans="2:25" ht="15" thickBot="1" x14ac:dyDescent="0.35">
      <c r="B60" s="92" t="s">
        <v>22</v>
      </c>
      <c r="C60" s="81" t="e">
        <f t="shared" ref="C60:P60" si="10">COUNTIF(C16:C50,0)/COUNT(C16:C50)</f>
        <v>#DIV/0!</v>
      </c>
      <c r="D60" s="4" t="e">
        <f t="shared" si="10"/>
        <v>#DIV/0!</v>
      </c>
      <c r="E60" s="4" t="e">
        <f t="shared" si="10"/>
        <v>#DIV/0!</v>
      </c>
      <c r="F60" s="4" t="e">
        <f t="shared" si="10"/>
        <v>#DIV/0!</v>
      </c>
      <c r="G60" s="4" t="e">
        <f t="shared" si="10"/>
        <v>#DIV/0!</v>
      </c>
      <c r="H60" s="4" t="e">
        <f t="shared" si="10"/>
        <v>#DIV/0!</v>
      </c>
      <c r="I60" s="4" t="e">
        <f t="shared" si="10"/>
        <v>#DIV/0!</v>
      </c>
      <c r="J60" s="4" t="e">
        <f t="shared" si="10"/>
        <v>#DIV/0!</v>
      </c>
      <c r="K60" s="4" t="e">
        <f t="shared" si="10"/>
        <v>#DIV/0!</v>
      </c>
      <c r="L60" s="4" t="e">
        <f t="shared" si="10"/>
        <v>#DIV/0!</v>
      </c>
      <c r="M60" s="4" t="e">
        <f t="shared" si="10"/>
        <v>#DIV/0!</v>
      </c>
      <c r="N60" s="4" t="e">
        <f t="shared" si="10"/>
        <v>#DIV/0!</v>
      </c>
      <c r="O60" s="4" t="e">
        <f t="shared" si="10"/>
        <v>#DIV/0!</v>
      </c>
      <c r="P60" s="6" t="e">
        <f t="shared" si="10"/>
        <v>#DIV/0!</v>
      </c>
      <c r="S60" s="57"/>
      <c r="T60" s="57"/>
      <c r="U60" s="57"/>
      <c r="V60" s="57"/>
      <c r="W60" s="57"/>
      <c r="X60" s="57"/>
      <c r="Y60" s="57"/>
    </row>
    <row r="61" spans="2:25" ht="15" thickBot="1" x14ac:dyDescent="0.35">
      <c r="B61" s="93" t="s">
        <v>48</v>
      </c>
      <c r="C61" s="82" t="e">
        <f>SUM(C54:C56)</f>
        <v>#DIV/0!</v>
      </c>
      <c r="D61" s="51" t="e">
        <f>SUM(D54:D56)</f>
        <v>#DIV/0!</v>
      </c>
      <c r="E61" s="51" t="e">
        <f>SUM(E54:E56)</f>
        <v>#DIV/0!</v>
      </c>
      <c r="F61" s="51" t="e">
        <f t="shared" ref="F61:P61" si="11">SUM(F54:F56)</f>
        <v>#DIV/0!</v>
      </c>
      <c r="G61" s="51" t="e">
        <f t="shared" si="11"/>
        <v>#DIV/0!</v>
      </c>
      <c r="H61" s="51" t="e">
        <f t="shared" si="11"/>
        <v>#DIV/0!</v>
      </c>
      <c r="I61" s="51" t="e">
        <f t="shared" si="11"/>
        <v>#DIV/0!</v>
      </c>
      <c r="J61" s="51" t="e">
        <f t="shared" si="11"/>
        <v>#DIV/0!</v>
      </c>
      <c r="K61" s="51" t="e">
        <f t="shared" si="11"/>
        <v>#DIV/0!</v>
      </c>
      <c r="L61" s="51" t="e">
        <f t="shared" si="11"/>
        <v>#DIV/0!</v>
      </c>
      <c r="M61" s="51" t="e">
        <f t="shared" si="11"/>
        <v>#DIV/0!</v>
      </c>
      <c r="N61" s="51" t="e">
        <f t="shared" si="11"/>
        <v>#DIV/0!</v>
      </c>
      <c r="O61" s="51" t="e">
        <f t="shared" si="11"/>
        <v>#DIV/0!</v>
      </c>
      <c r="P61" s="53" t="e">
        <f t="shared" si="11"/>
        <v>#DIV/0!</v>
      </c>
      <c r="R61" s="57"/>
      <c r="S61" s="57"/>
      <c r="T61" s="57"/>
      <c r="U61" s="57"/>
      <c r="V61" s="57"/>
      <c r="W61" s="57"/>
      <c r="X61" s="57"/>
      <c r="Y61" s="57"/>
    </row>
    <row r="62" spans="2:25" x14ac:dyDescent="0.3">
      <c r="B62" s="94" t="s">
        <v>49</v>
      </c>
      <c r="C62" s="83" t="e">
        <f>SUM(C57:C60)</f>
        <v>#DIV/0!</v>
      </c>
      <c r="D62" s="52" t="e">
        <f t="shared" ref="D62:P62" si="12">SUM(D57:D60)</f>
        <v>#DIV/0!</v>
      </c>
      <c r="E62" s="52" t="e">
        <f t="shared" si="12"/>
        <v>#DIV/0!</v>
      </c>
      <c r="F62" s="52" t="e">
        <f t="shared" si="12"/>
        <v>#DIV/0!</v>
      </c>
      <c r="G62" s="52" t="e">
        <f t="shared" si="12"/>
        <v>#DIV/0!</v>
      </c>
      <c r="H62" s="52" t="e">
        <f t="shared" si="12"/>
        <v>#DIV/0!</v>
      </c>
      <c r="I62" s="52" t="e">
        <f t="shared" si="12"/>
        <v>#DIV/0!</v>
      </c>
      <c r="J62" s="52" t="e">
        <f t="shared" si="12"/>
        <v>#DIV/0!</v>
      </c>
      <c r="K62" s="52" t="e">
        <f t="shared" si="12"/>
        <v>#DIV/0!</v>
      </c>
      <c r="L62" s="52" t="e">
        <f t="shared" si="12"/>
        <v>#DIV/0!</v>
      </c>
      <c r="M62" s="52" t="e">
        <f t="shared" si="12"/>
        <v>#DIV/0!</v>
      </c>
      <c r="N62" s="52" t="e">
        <f t="shared" si="12"/>
        <v>#DIV/0!</v>
      </c>
      <c r="O62" s="52" t="e">
        <f t="shared" si="12"/>
        <v>#DIV/0!</v>
      </c>
      <c r="P62" s="54" t="e">
        <f t="shared" si="12"/>
        <v>#DIV/0!</v>
      </c>
      <c r="R62" s="57"/>
      <c r="S62" s="60"/>
      <c r="T62" s="57"/>
      <c r="U62" s="57"/>
      <c r="V62" s="57"/>
      <c r="W62" s="57"/>
      <c r="X62" s="57"/>
      <c r="Y62" s="57"/>
    </row>
    <row r="63" spans="2:25" ht="15" thickBot="1" x14ac:dyDescent="0.35">
      <c r="B63" s="95" t="s">
        <v>12</v>
      </c>
      <c r="C63" s="84" t="e">
        <f t="shared" ref="C63:P63" si="13">SUM(C54:C60)</f>
        <v>#DIV/0!</v>
      </c>
      <c r="D63" s="58" t="e">
        <f t="shared" si="13"/>
        <v>#DIV/0!</v>
      </c>
      <c r="E63" s="58" t="e">
        <f t="shared" si="13"/>
        <v>#DIV/0!</v>
      </c>
      <c r="F63" s="58" t="e">
        <f t="shared" si="13"/>
        <v>#DIV/0!</v>
      </c>
      <c r="G63" s="58" t="e">
        <f t="shared" si="13"/>
        <v>#DIV/0!</v>
      </c>
      <c r="H63" s="58" t="e">
        <f t="shared" si="13"/>
        <v>#DIV/0!</v>
      </c>
      <c r="I63" s="58" t="e">
        <f t="shared" si="13"/>
        <v>#DIV/0!</v>
      </c>
      <c r="J63" s="58" t="e">
        <f t="shared" si="13"/>
        <v>#DIV/0!</v>
      </c>
      <c r="K63" s="58" t="e">
        <f t="shared" si="13"/>
        <v>#DIV/0!</v>
      </c>
      <c r="L63" s="58" t="e">
        <f t="shared" si="13"/>
        <v>#DIV/0!</v>
      </c>
      <c r="M63" s="58" t="e">
        <f t="shared" si="13"/>
        <v>#DIV/0!</v>
      </c>
      <c r="N63" s="58" t="e">
        <f t="shared" si="13"/>
        <v>#DIV/0!</v>
      </c>
      <c r="O63" s="58" t="e">
        <f t="shared" si="13"/>
        <v>#DIV/0!</v>
      </c>
      <c r="P63" s="59" t="e">
        <f t="shared" si="13"/>
        <v>#DIV/0!</v>
      </c>
      <c r="R63" s="57"/>
      <c r="S63" s="57"/>
      <c r="T63" s="57"/>
      <c r="U63" s="57"/>
      <c r="V63" s="57"/>
      <c r="W63" s="57"/>
      <c r="X63" s="57"/>
      <c r="Y63" s="57"/>
    </row>
    <row r="64" spans="2:25" ht="15" thickBot="1" x14ac:dyDescent="0.35">
      <c r="B64" s="96" t="s">
        <v>33</v>
      </c>
      <c r="C64" s="85" t="str">
        <f>IFERROR(IF(C61&gt;=69.5%,"Si","No"),"--")</f>
        <v>--</v>
      </c>
      <c r="D64" s="61" t="str">
        <f t="shared" ref="D64:P64" si="14">IFERROR(IF(D61&gt;=69.5%,"Si","No"),"--")</f>
        <v>--</v>
      </c>
      <c r="E64" s="61" t="str">
        <f t="shared" si="14"/>
        <v>--</v>
      </c>
      <c r="F64" s="61" t="str">
        <f t="shared" si="14"/>
        <v>--</v>
      </c>
      <c r="G64" s="61" t="str">
        <f t="shared" si="14"/>
        <v>--</v>
      </c>
      <c r="H64" s="61" t="str">
        <f t="shared" si="14"/>
        <v>--</v>
      </c>
      <c r="I64" s="61" t="str">
        <f t="shared" si="14"/>
        <v>--</v>
      </c>
      <c r="J64" s="61" t="str">
        <f t="shared" si="14"/>
        <v>--</v>
      </c>
      <c r="K64" s="61" t="str">
        <f t="shared" si="14"/>
        <v>--</v>
      </c>
      <c r="L64" s="61" t="str">
        <f t="shared" si="14"/>
        <v>--</v>
      </c>
      <c r="M64" s="61" t="str">
        <f t="shared" si="14"/>
        <v>--</v>
      </c>
      <c r="N64" s="61" t="str">
        <f t="shared" si="14"/>
        <v>--</v>
      </c>
      <c r="O64" s="61" t="str">
        <f t="shared" si="14"/>
        <v>--</v>
      </c>
      <c r="P64" s="72" t="str">
        <f t="shared" si="14"/>
        <v>--</v>
      </c>
      <c r="Q64" s="56"/>
      <c r="S64" s="56"/>
    </row>
    <row r="65" spans="2:19" ht="15" thickBot="1" x14ac:dyDescent="0.35"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56"/>
      <c r="S65" s="56"/>
    </row>
    <row r="66" spans="2:19" ht="15" thickBot="1" x14ac:dyDescent="0.35">
      <c r="B66" s="139" t="s">
        <v>28</v>
      </c>
      <c r="C66" s="140"/>
      <c r="D66" s="140"/>
      <c r="E66" s="140"/>
      <c r="F66" s="140"/>
      <c r="G66" s="140"/>
      <c r="H66" s="140"/>
      <c r="I66" s="141"/>
      <c r="J66" s="74"/>
      <c r="K66" s="74"/>
      <c r="L66" s="74"/>
      <c r="M66" s="74"/>
      <c r="N66" s="74"/>
      <c r="O66" s="74"/>
      <c r="P66" s="74"/>
      <c r="Q66" s="56"/>
      <c r="S66" s="56"/>
    </row>
    <row r="67" spans="2:19" x14ac:dyDescent="0.3">
      <c r="B67" s="75" t="s">
        <v>24</v>
      </c>
      <c r="C67" s="136"/>
      <c r="D67" s="137"/>
      <c r="E67" s="137"/>
      <c r="F67" s="137"/>
      <c r="G67" s="137"/>
      <c r="H67" s="137"/>
      <c r="I67" s="138"/>
      <c r="J67" s="74"/>
      <c r="K67" s="74"/>
      <c r="L67" s="74"/>
      <c r="M67" s="74"/>
      <c r="N67" s="74"/>
      <c r="O67" s="74"/>
      <c r="P67" s="74"/>
      <c r="Q67" s="56"/>
      <c r="S67" s="56"/>
    </row>
    <row r="68" spans="2:19" ht="14.4" customHeight="1" x14ac:dyDescent="0.3">
      <c r="B68" s="97" t="s">
        <v>25</v>
      </c>
      <c r="C68" s="106"/>
      <c r="D68" s="107"/>
      <c r="E68" s="107"/>
      <c r="F68" s="107"/>
      <c r="G68" s="107"/>
      <c r="H68" s="107"/>
      <c r="I68" s="108"/>
      <c r="J68" s="74"/>
      <c r="K68" s="74"/>
      <c r="L68" s="74"/>
      <c r="M68" s="74"/>
      <c r="N68" s="74"/>
      <c r="O68" s="74"/>
      <c r="P68" s="74"/>
      <c r="Q68" s="56"/>
      <c r="S68" s="56"/>
    </row>
    <row r="69" spans="2:19" ht="14.4" customHeight="1" x14ac:dyDescent="0.3">
      <c r="B69" s="76" t="s">
        <v>26</v>
      </c>
      <c r="C69" s="157"/>
      <c r="D69" s="158"/>
      <c r="E69" s="158"/>
      <c r="F69" s="158"/>
      <c r="G69" s="158"/>
      <c r="H69" s="158"/>
      <c r="I69" s="159"/>
      <c r="J69" s="74"/>
      <c r="K69" s="74"/>
      <c r="L69" s="74"/>
      <c r="M69" s="74"/>
      <c r="N69" s="74"/>
      <c r="O69" s="74"/>
      <c r="P69" s="74"/>
      <c r="Q69" s="56"/>
      <c r="S69" s="56"/>
    </row>
    <row r="70" spans="2:19" x14ac:dyDescent="0.3">
      <c r="B70" s="97" t="s">
        <v>27</v>
      </c>
      <c r="C70" s="160"/>
      <c r="D70" s="161"/>
      <c r="E70" s="161"/>
      <c r="F70" s="161"/>
      <c r="G70" s="161"/>
      <c r="H70" s="161"/>
      <c r="I70" s="162"/>
      <c r="J70" s="74"/>
      <c r="K70" s="74"/>
      <c r="L70" s="74"/>
      <c r="M70" s="74"/>
      <c r="N70" s="74"/>
      <c r="O70" s="74"/>
      <c r="P70" s="74"/>
      <c r="Q70" s="56"/>
      <c r="S70" s="56"/>
    </row>
    <row r="71" spans="2:19" ht="14.4" customHeight="1" x14ac:dyDescent="0.3">
      <c r="B71" s="76" t="s">
        <v>50</v>
      </c>
      <c r="C71" s="157"/>
      <c r="D71" s="158"/>
      <c r="E71" s="158"/>
      <c r="F71" s="158"/>
      <c r="G71" s="158"/>
      <c r="H71" s="158"/>
      <c r="I71" s="159"/>
      <c r="J71" s="74"/>
      <c r="K71" s="74"/>
      <c r="L71" s="74"/>
      <c r="M71" s="74"/>
      <c r="N71" s="74"/>
      <c r="O71" s="74"/>
      <c r="P71" s="74"/>
      <c r="Q71" s="56"/>
      <c r="S71" s="56"/>
    </row>
    <row r="72" spans="2:19" ht="14.4" customHeight="1" x14ac:dyDescent="0.3">
      <c r="B72" s="97" t="s">
        <v>51</v>
      </c>
      <c r="C72" s="106"/>
      <c r="D72" s="107"/>
      <c r="E72" s="107"/>
      <c r="F72" s="107"/>
      <c r="G72" s="107"/>
      <c r="H72" s="107"/>
      <c r="I72" s="108"/>
      <c r="J72" s="74"/>
      <c r="K72" s="74"/>
      <c r="L72" s="74"/>
      <c r="M72" s="74"/>
      <c r="N72" s="74"/>
      <c r="O72" s="74"/>
      <c r="P72" s="74"/>
      <c r="Q72" s="56"/>
      <c r="S72" s="56"/>
    </row>
    <row r="73" spans="2:19" ht="14.4" customHeight="1" x14ac:dyDescent="0.3">
      <c r="B73" s="76" t="s">
        <v>52</v>
      </c>
      <c r="C73" s="103"/>
      <c r="D73" s="104"/>
      <c r="E73" s="104"/>
      <c r="F73" s="104"/>
      <c r="G73" s="104"/>
      <c r="H73" s="104"/>
      <c r="I73" s="105"/>
      <c r="J73" s="74"/>
      <c r="K73" s="74"/>
      <c r="L73" s="74"/>
      <c r="M73" s="74"/>
      <c r="N73" s="74"/>
      <c r="O73" s="74"/>
      <c r="P73" s="74"/>
      <c r="Q73" s="56"/>
      <c r="S73" s="56"/>
    </row>
    <row r="74" spans="2:19" ht="14.4" customHeight="1" x14ac:dyDescent="0.3">
      <c r="B74" s="97" t="s">
        <v>53</v>
      </c>
      <c r="C74" s="106"/>
      <c r="D74" s="107"/>
      <c r="E74" s="107"/>
      <c r="F74" s="107"/>
      <c r="G74" s="107"/>
      <c r="H74" s="107"/>
      <c r="I74" s="108"/>
      <c r="J74" s="74"/>
      <c r="K74" s="74"/>
      <c r="L74" s="74"/>
      <c r="M74" s="74"/>
      <c r="N74" s="74"/>
      <c r="O74" s="74"/>
      <c r="P74" s="74"/>
      <c r="Q74" s="56"/>
      <c r="S74" s="56"/>
    </row>
    <row r="75" spans="2:19" ht="14.4" customHeight="1" x14ac:dyDescent="0.3">
      <c r="B75" s="76" t="s">
        <v>54</v>
      </c>
      <c r="C75" s="157"/>
      <c r="D75" s="158"/>
      <c r="E75" s="158"/>
      <c r="F75" s="158"/>
      <c r="G75" s="158"/>
      <c r="H75" s="158"/>
      <c r="I75" s="159"/>
      <c r="J75" s="74"/>
      <c r="K75" s="74"/>
      <c r="L75" s="74"/>
      <c r="M75" s="74"/>
      <c r="N75" s="74"/>
      <c r="O75" s="74"/>
      <c r="P75" s="74"/>
      <c r="Q75" s="56"/>
      <c r="S75" s="56"/>
    </row>
    <row r="76" spans="2:19" ht="13.8" customHeight="1" x14ac:dyDescent="0.3">
      <c r="B76" s="98" t="s">
        <v>55</v>
      </c>
      <c r="C76" s="163"/>
      <c r="D76" s="164"/>
      <c r="E76" s="164"/>
      <c r="F76" s="164"/>
      <c r="G76" s="164"/>
      <c r="H76" s="164"/>
      <c r="I76" s="165"/>
      <c r="J76" s="74"/>
      <c r="K76" s="74"/>
      <c r="L76" s="74"/>
      <c r="M76" s="74"/>
      <c r="N76" s="74"/>
      <c r="O76" s="74"/>
      <c r="P76" s="74"/>
      <c r="Q76" s="56"/>
      <c r="S76" s="56"/>
    </row>
    <row r="77" spans="2:19" ht="14.4" customHeight="1" x14ac:dyDescent="0.3">
      <c r="B77" s="76" t="s">
        <v>56</v>
      </c>
      <c r="C77" s="157"/>
      <c r="D77" s="158"/>
      <c r="E77" s="158"/>
      <c r="F77" s="158"/>
      <c r="G77" s="158"/>
      <c r="H77" s="158"/>
      <c r="I77" s="159"/>
      <c r="J77" s="74"/>
      <c r="K77" s="74"/>
      <c r="L77" s="74"/>
      <c r="M77" s="74"/>
      <c r="N77" s="74"/>
      <c r="O77" s="74"/>
      <c r="P77" s="74"/>
      <c r="Q77" s="56"/>
      <c r="S77" s="56"/>
    </row>
    <row r="78" spans="2:19" ht="12.6" customHeight="1" x14ac:dyDescent="0.3">
      <c r="B78" s="97" t="s">
        <v>57</v>
      </c>
      <c r="C78" s="106"/>
      <c r="D78" s="107"/>
      <c r="E78" s="107"/>
      <c r="F78" s="107"/>
      <c r="G78" s="107"/>
      <c r="H78" s="107"/>
      <c r="I78" s="108"/>
      <c r="J78" s="74"/>
      <c r="K78" s="74"/>
      <c r="L78" s="74"/>
      <c r="M78" s="74"/>
      <c r="N78" s="74"/>
      <c r="O78" s="74"/>
      <c r="P78" s="74"/>
      <c r="Q78" s="56"/>
      <c r="S78" s="56"/>
    </row>
    <row r="79" spans="2:19" x14ac:dyDescent="0.3">
      <c r="B79" s="76" t="s">
        <v>59</v>
      </c>
      <c r="C79" s="103"/>
      <c r="D79" s="104"/>
      <c r="E79" s="104"/>
      <c r="F79" s="104"/>
      <c r="G79" s="104"/>
      <c r="H79" s="104"/>
      <c r="I79" s="105"/>
      <c r="J79" s="74"/>
      <c r="K79" s="74"/>
      <c r="L79" s="74"/>
      <c r="M79" s="74"/>
      <c r="N79" s="74"/>
      <c r="O79" s="74"/>
      <c r="P79" s="74"/>
      <c r="Q79" s="56"/>
      <c r="S79" s="56"/>
    </row>
    <row r="80" spans="2:19" ht="15" thickBot="1" x14ac:dyDescent="0.35">
      <c r="B80" s="99" t="s">
        <v>58</v>
      </c>
      <c r="C80" s="100"/>
      <c r="D80" s="101"/>
      <c r="E80" s="101"/>
      <c r="F80" s="101"/>
      <c r="G80" s="101"/>
      <c r="H80" s="101"/>
      <c r="I80" s="102"/>
      <c r="J80" s="74"/>
      <c r="K80" s="74"/>
      <c r="L80" s="74"/>
      <c r="M80" s="74"/>
      <c r="N80" s="74"/>
      <c r="O80" s="74"/>
      <c r="P80" s="74"/>
      <c r="Q80" s="56"/>
      <c r="S80" s="56"/>
    </row>
    <row r="81" spans="2:19" x14ac:dyDescent="0.3"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56"/>
      <c r="S81" s="56"/>
    </row>
    <row r="120" spans="6:18" x14ac:dyDescent="0.3">
      <c r="R120" s="1"/>
    </row>
    <row r="121" spans="6:18" x14ac:dyDescent="0.3">
      <c r="F121"/>
      <c r="G121"/>
      <c r="H121"/>
      <c r="I121"/>
      <c r="J121"/>
      <c r="K121"/>
      <c r="L121"/>
      <c r="M121"/>
      <c r="N121"/>
      <c r="O121"/>
      <c r="P121"/>
    </row>
  </sheetData>
  <mergeCells count="28">
    <mergeCell ref="C77:I77"/>
    <mergeCell ref="C78:I78"/>
    <mergeCell ref="C79:I79"/>
    <mergeCell ref="C80:I80"/>
    <mergeCell ref="C71:I71"/>
    <mergeCell ref="C72:I72"/>
    <mergeCell ref="C73:I73"/>
    <mergeCell ref="C74:I74"/>
    <mergeCell ref="C75:I75"/>
    <mergeCell ref="C76:I76"/>
    <mergeCell ref="C70:I70"/>
    <mergeCell ref="C7:H7"/>
    <mergeCell ref="B9:H9"/>
    <mergeCell ref="B10:H10"/>
    <mergeCell ref="B11:H11"/>
    <mergeCell ref="B12:H12"/>
    <mergeCell ref="B13:H13"/>
    <mergeCell ref="C52:P52"/>
    <mergeCell ref="B66:I66"/>
    <mergeCell ref="C67:I67"/>
    <mergeCell ref="C68:I68"/>
    <mergeCell ref="C69:I69"/>
    <mergeCell ref="C6:H6"/>
    <mergeCell ref="B2:H2"/>
    <mergeCell ref="C3:H3"/>
    <mergeCell ref="J3:L5"/>
    <mergeCell ref="C4:H4"/>
    <mergeCell ref="C5:H5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O1:T28"/>
  <sheetViews>
    <sheetView topLeftCell="A43" workbookViewId="0">
      <selection activeCell="P62" sqref="P62"/>
    </sheetView>
  </sheetViews>
  <sheetFormatPr defaultRowHeight="14.4" x14ac:dyDescent="0.3"/>
  <cols>
    <col min="5" max="5" width="7.33203125" customWidth="1"/>
    <col min="11" max="11" width="11.109375" customWidth="1"/>
  </cols>
  <sheetData>
    <row r="1" spans="15:20" ht="15" thickBot="1" x14ac:dyDescent="0.35"/>
    <row r="2" spans="15:20" x14ac:dyDescent="0.3">
      <c r="O2" s="166" t="s">
        <v>32</v>
      </c>
      <c r="P2" s="167"/>
      <c r="Q2" s="167"/>
      <c r="R2" s="167"/>
      <c r="S2" s="167"/>
      <c r="T2" s="168"/>
    </row>
    <row r="3" spans="15:20" x14ac:dyDescent="0.3">
      <c r="O3" s="169"/>
      <c r="P3" s="170"/>
      <c r="Q3" s="170"/>
      <c r="R3" s="170"/>
      <c r="S3" s="170"/>
      <c r="T3" s="171"/>
    </row>
    <row r="4" spans="15:20" ht="15" thickBot="1" x14ac:dyDescent="0.35">
      <c r="O4" s="172"/>
      <c r="P4" s="173"/>
      <c r="Q4" s="173"/>
      <c r="R4" s="173"/>
      <c r="S4" s="173"/>
      <c r="T4" s="174"/>
    </row>
    <row r="28" ht="14.4" customHeight="1" x14ac:dyDescent="0.3"/>
  </sheetData>
  <mergeCells count="1">
    <mergeCell ref="O2:T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1st Assessment</vt:lpstr>
      <vt:lpstr>2nd Assessment</vt:lpstr>
      <vt:lpstr>Global Behavior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Arlene I. Fontánez</dc:creator>
  <cp:lastModifiedBy>Arlene I. Fontánez</cp:lastModifiedBy>
  <dcterms:created xsi:type="dcterms:W3CDTF">2006-09-16T00:00:00Z</dcterms:created>
  <dcterms:modified xsi:type="dcterms:W3CDTF">2015-09-08T19:37:41Z</dcterms:modified>
</cp:coreProperties>
</file>